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filterPrivacy="1" codeName="ThisWorkbook" defaultThemeVersion="166925"/>
  <xr:revisionPtr revIDLastSave="0" documentId="13_ncr:1_{1253F39A-FE1D-46A5-A6E2-2A1BCD8843A2}" xr6:coauthVersionLast="45" xr6:coauthVersionMax="45" xr10:uidLastSave="{00000000-0000-0000-0000-000000000000}"/>
  <bookViews>
    <workbookView xWindow="-120" yWindow="-120" windowWidth="29040" windowHeight="15840" tabRatio="881" activeTab="2" xr2:uid="{D87ECB84-67E9-4397-9DEC-B9C43503C490}"/>
  </bookViews>
  <sheets>
    <sheet name="Cover" sheetId="41" r:id="rId1"/>
    <sheet name="Introduction" sheetId="49" r:id="rId2"/>
    <sheet name="How To Use" sheetId="48" r:id="rId3"/>
    <sheet name="Example Counting Worksheet" sheetId="47" r:id="rId4"/>
    <sheet name="Tab 1 - Counting food and drink" sheetId="46" r:id="rId5"/>
    <sheet name="Tab 2 - Placement and promotion" sheetId="44" r:id="rId6"/>
    <sheet name="Tab 3 - Policy compliance " sheetId="21" r:id="rId7"/>
  </sheets>
  <definedNames>
    <definedName name="_xlnm._FilterDatabase" localSheetId="4" hidden="1">'Tab 1 - Counting food and drink'!$B$14:$L$14</definedName>
    <definedName name="Does_the_product_contain_artificial_sweetener?" localSheetId="3">'Example Counting Worksheet'!#REF!</definedName>
    <definedName name="Does_the_product_contain_artificial_sweetener?" localSheetId="2">#REF!</definedName>
    <definedName name="Does_the_product_contain_artificial_sweetener?" comment="Yes" localSheetId="1">#REF!</definedName>
    <definedName name="Does_the_product_contain_artificial_sweetener?" localSheetId="4">'Tab 1 - Counting food and drink'!#REF!</definedName>
    <definedName name="Does_the_product_contain_artificial_sweetener?" localSheetId="5">#REF!</definedName>
    <definedName name="Does_the_product_contain_artificial_sweetener?">#REF!</definedName>
    <definedName name="_xlnm.Print_Area" localSheetId="0">Cover!$B$2:$B$23</definedName>
    <definedName name="_xlnm.Print_Area" localSheetId="3">'Example Counting Worksheet'!$B$2:$L$33</definedName>
    <definedName name="_xlnm.Print_Area" localSheetId="2">'How To Use'!$A$1:$B$32</definedName>
    <definedName name="_xlnm.Print_Area" localSheetId="4">'Tab 1 - Counting food and drink'!$B$2:$L$302</definedName>
    <definedName name="_xlnm.Print_Area" localSheetId="5">'Tab 2 - Placement and promotion'!$B$2:$D$19</definedName>
    <definedName name="_xlnm.Print_Area" localSheetId="6">'Tab 3 - Policy compliance '!$B$2:$C$23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 i="46" l="1"/>
  <c r="G5" i="46"/>
  <c r="I9" i="46" l="1"/>
  <c r="G9" i="46"/>
  <c r="F9" i="46"/>
  <c r="F8" i="46"/>
  <c r="G8" i="46"/>
  <c r="I8" i="46"/>
  <c r="F6" i="46" l="1"/>
  <c r="F7" i="46"/>
  <c r="G7" i="46" l="1"/>
  <c r="G6" i="46"/>
  <c r="G7" i="47"/>
  <c r="F7" i="47"/>
  <c r="C7" i="46" l="1"/>
  <c r="H7" i="46" l="1"/>
  <c r="H8" i="46"/>
  <c r="D13" i="44"/>
  <c r="C6" i="46"/>
  <c r="H9" i="46" s="1"/>
  <c r="C11" i="21" s="1"/>
  <c r="D7" i="46"/>
  <c r="D6" i="46"/>
  <c r="I7" i="46"/>
  <c r="I6" i="46"/>
  <c r="I5" i="46"/>
  <c r="J7" i="46" l="1"/>
  <c r="L7" i="46" s="1"/>
  <c r="F6" i="47"/>
  <c r="D17" i="44" l="1"/>
  <c r="D19" i="44" s="1"/>
  <c r="C21" i="21" l="1"/>
  <c r="C19" i="21"/>
  <c r="I7" i="47"/>
  <c r="D7" i="47" l="1"/>
  <c r="C7" i="47"/>
  <c r="D6" i="47"/>
  <c r="C6" i="47"/>
  <c r="C8" i="46"/>
  <c r="I9" i="47"/>
  <c r="I8" i="47"/>
  <c r="I6" i="47"/>
  <c r="I5" i="47"/>
  <c r="G6" i="47"/>
  <c r="G5" i="47"/>
  <c r="F9" i="47"/>
  <c r="F8" i="47"/>
  <c r="F5" i="47"/>
  <c r="G9" i="47"/>
  <c r="G8" i="47"/>
  <c r="H9" i="47" l="1"/>
  <c r="H5" i="46"/>
  <c r="H6" i="46"/>
  <c r="H7" i="47"/>
  <c r="J7" i="47"/>
  <c r="C8" i="47"/>
  <c r="H5" i="47" s="1"/>
  <c r="D8" i="47"/>
  <c r="J8" i="47" s="1"/>
  <c r="D8" i="46"/>
  <c r="J9" i="46" s="1"/>
  <c r="C17" i="21" s="1"/>
  <c r="L7" i="47" l="1"/>
  <c r="H8" i="47"/>
  <c r="J9" i="47"/>
  <c r="L9" i="47" s="1"/>
  <c r="L9" i="46"/>
  <c r="J8" i="46"/>
  <c r="C16" i="21" s="1"/>
  <c r="C8" i="21"/>
  <c r="J6" i="46"/>
  <c r="J5" i="46"/>
  <c r="C15" i="21"/>
  <c r="C9" i="21"/>
  <c r="J6" i="47"/>
  <c r="J5" i="47"/>
  <c r="L5" i="47" s="1"/>
  <c r="H6" i="47"/>
  <c r="L5" i="46" l="1"/>
  <c r="C14" i="21"/>
  <c r="L8" i="46"/>
  <c r="L10" i="46" s="1"/>
  <c r="L8" i="47"/>
  <c r="L10" i="47" s="1"/>
  <c r="C10" i="21" l="1"/>
  <c r="C23" i="2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4" authorId="0" shapeId="0" xr:uid="{722974DA-9579-4B74-8FB5-12BF77A040D8}">
      <text>
        <r>
          <rPr>
            <sz val="12"/>
            <color rgb="FF000000"/>
            <rFont val="Arial"/>
            <family val="2"/>
          </rPr>
          <t xml:space="preserve">This data is populated from the column "How many are on offer", and uses the Classification column to calculate the number of Green, Amber and Red items.
</t>
        </r>
      </text>
    </comment>
    <comment ref="I4" authorId="0" shapeId="0" xr:uid="{790973E4-41BE-4411-B4FF-73E7282105DA}">
      <text>
        <r>
          <rPr>
            <sz val="12"/>
            <color rgb="FF000000"/>
            <rFont val="Arial"/>
            <family val="2"/>
          </rPr>
          <t>This data is populated from the column "How many are on display", and uses the Classification column to calculate the number of Green, Amber and Red items.</t>
        </r>
      </text>
    </comment>
    <comment ref="E5" authorId="0" shapeId="0" xr:uid="{B2940511-F980-4951-B6D5-8979894A0AC6}">
      <text>
        <r>
          <rPr>
            <sz val="12"/>
            <color indexed="81"/>
            <rFont val="Arial"/>
            <family val="2"/>
          </rPr>
          <t xml:space="preserve">This counts the total number of FOOD and DRINK entered in as Green in the Classification column.
</t>
        </r>
      </text>
    </comment>
    <comment ref="B6" authorId="0" shapeId="0" xr:uid="{7B294008-F35A-48EA-BD72-82E5FCEEB7F9}">
      <text>
        <r>
          <rPr>
            <sz val="12"/>
            <color rgb="FF000000"/>
            <rFont val="Arial"/>
            <family val="2"/>
          </rPr>
          <t>This will automatically add up all of your food items you have entered in to give you a total.</t>
        </r>
      </text>
    </comment>
    <comment ref="E6" authorId="0" shapeId="0" xr:uid="{19D82E3A-9760-4E6B-AC4D-10E0431D91B3}">
      <text>
        <r>
          <rPr>
            <sz val="12"/>
            <color indexed="81"/>
            <rFont val="Arial"/>
            <family val="2"/>
          </rPr>
          <t>This counts the total number of FOOD and DRINK entered in as Amber in the Classification column.</t>
        </r>
        <r>
          <rPr>
            <sz val="9"/>
            <color indexed="81"/>
            <rFont val="Tahoma"/>
            <family val="2"/>
          </rPr>
          <t xml:space="preserve">
</t>
        </r>
      </text>
    </comment>
    <comment ref="B7" authorId="0" shapeId="0" xr:uid="{AAFEAC95-1899-4F13-B8A3-C1701E6108CA}">
      <text>
        <r>
          <rPr>
            <sz val="12"/>
            <color rgb="FF000000"/>
            <rFont val="Arial"/>
            <family val="2"/>
          </rPr>
          <t>This will automatically add up all of your drink items you have entered in to give you a total.</t>
        </r>
      </text>
    </comment>
    <comment ref="E7" authorId="0" shapeId="0" xr:uid="{A7BE5AD0-7DAB-40A0-AA90-210FA25F7476}">
      <text>
        <r>
          <rPr>
            <sz val="12"/>
            <color rgb="FF000000"/>
            <rFont val="Arial"/>
            <family val="2"/>
          </rPr>
          <t>This counts the number of DRINKS that contain intense sweetener (they have "Yes" selected in the column for intense sweetener).</t>
        </r>
        <r>
          <rPr>
            <sz val="9"/>
            <color rgb="FF000000"/>
            <rFont val="Tahoma"/>
            <family val="2"/>
          </rPr>
          <t xml:space="preserve">
</t>
        </r>
      </text>
    </comment>
    <comment ref="E8" authorId="0" shapeId="0" xr:uid="{16008ACF-D6DE-47DA-B2F0-3B2461D2B357}">
      <text>
        <r>
          <rPr>
            <sz val="10"/>
            <color rgb="FF000000"/>
            <rFont val="Calibri"/>
            <family val="2"/>
          </rPr>
          <t>This counts the total number of DRINKS entered in as RED in the Classification column.</t>
        </r>
        <r>
          <rPr>
            <sz val="9"/>
            <color rgb="FF000000"/>
            <rFont val="Tahoma"/>
            <family val="2"/>
          </rPr>
          <t xml:space="preserve">
</t>
        </r>
        <r>
          <rPr>
            <sz val="9"/>
            <color rgb="FF000000"/>
            <rFont val="Tahoma"/>
            <family val="2"/>
          </rPr>
          <t>*Red Drinks are not permitted for sale in retail outlets</t>
        </r>
      </text>
    </comment>
    <comment ref="E9" authorId="0" shapeId="0" xr:uid="{A634E990-A9A1-4E7B-B4DC-CFF49E27C241}">
      <text>
        <r>
          <rPr>
            <sz val="12"/>
            <color rgb="FF000000"/>
            <rFont val="Arial"/>
            <family val="2"/>
          </rPr>
          <t>This counts the total number of FOOD entered in as RED in the Classification column.</t>
        </r>
        <r>
          <rPr>
            <sz val="9"/>
            <color rgb="FF000000"/>
            <rFont val="Tahoma"/>
            <family val="2"/>
          </rPr>
          <t xml:space="preserve">
</t>
        </r>
      </text>
    </comment>
    <comment ref="H9" authorId="0" shapeId="0" xr:uid="{0A884BC4-61AC-8A48-8D3D-484AE56BDBA5}">
      <text>
        <r>
          <rPr>
            <sz val="10"/>
            <color rgb="FF000000"/>
            <rFont val="Calibri"/>
            <family val="2"/>
            <scheme val="minor"/>
          </rPr>
          <t>This equals the total number of FOOD entered in as RED in the Classification column, divided by the total number of FOOD items.</t>
        </r>
        <r>
          <rPr>
            <sz val="10"/>
            <color rgb="FF000000"/>
            <rFont val="Calibri"/>
            <family val="2"/>
            <scheme val="minor"/>
          </rPr>
          <t xml:space="preserve">
</t>
        </r>
      </text>
    </comment>
    <comment ref="J9" authorId="0" shapeId="0" xr:uid="{51948E9D-C6B2-4F9A-853C-9423BA673E53}">
      <text>
        <r>
          <rPr>
            <sz val="9"/>
            <color rgb="FF000000"/>
            <rFont val="Tahoma"/>
            <family val="2"/>
          </rPr>
          <t>This equals the total number of FOOD entered in as RED in the Classification column, divided by the total number of FOOD and DRINK items.</t>
        </r>
      </text>
    </comment>
    <comment ref="B13" authorId="0" shapeId="0" xr:uid="{DF185D39-E806-4A93-9643-9A7438B684F0}">
      <text>
        <r>
          <rPr>
            <sz val="11"/>
            <color rgb="FF000000"/>
            <rFont val="Arial"/>
            <family val="2"/>
          </rPr>
          <t xml:space="preserve">This refers to the area of the outlet where the product is.
</t>
        </r>
        <r>
          <rPr>
            <sz val="11"/>
            <color rgb="FF000000"/>
            <rFont val="Arial"/>
            <family val="2"/>
          </rPr>
          <t>For example "Retail outlet - Fridge 1",  "cold food cabinet" or "Hot food cabinet" or "point of sale". It may be helpful to number the areas when there are more than one of the same display unit. For example -  Fridge 1, Fridge 2 and Fridge 3.</t>
        </r>
      </text>
    </comment>
    <comment ref="C13" authorId="0" shapeId="0" xr:uid="{04156173-30CB-4842-B889-7FC7BFC0A13D}">
      <text>
        <r>
          <rPr>
            <sz val="11"/>
            <color indexed="81"/>
            <rFont val="Arial"/>
            <family val="2"/>
          </rPr>
          <t xml:space="preserve">Select if your  product is a food or a drink.
</t>
        </r>
      </text>
    </comment>
    <comment ref="D13" authorId="0" shapeId="0" xr:uid="{3A224330-3588-4A80-B28D-C4D9C2107BEB}">
      <text>
        <r>
          <rPr>
            <b/>
            <sz val="11"/>
            <color rgb="FF000000"/>
            <rFont val="Arial"/>
            <family val="2"/>
          </rPr>
          <t>Product brand:</t>
        </r>
        <r>
          <rPr>
            <sz val="11"/>
            <color rgb="FF000000"/>
            <rFont val="Arial"/>
            <family val="2"/>
          </rPr>
          <t xml:space="preserve"> If the product is packaged, record the brand name here. If the product is not packaged, refer to product type. </t>
        </r>
        <r>
          <rPr>
            <b/>
            <sz val="11"/>
            <color rgb="FF000000"/>
            <rFont val="Arial"/>
            <family val="2"/>
          </rPr>
          <t xml:space="preserve">Product type: </t>
        </r>
        <r>
          <rPr>
            <sz val="11"/>
            <color rgb="FF000000"/>
            <rFont val="Arial"/>
            <family val="2"/>
          </rPr>
          <t>Record the type of product you are classifying, for example: fruit.</t>
        </r>
      </text>
    </comment>
    <comment ref="E13" authorId="0" shapeId="0" xr:uid="{0CC13483-ECD8-4A4F-9D6E-FA72D9D53B0A}">
      <text>
        <r>
          <rPr>
            <sz val="11"/>
            <color rgb="FF000000"/>
            <rFont val="Arial"/>
            <family val="2"/>
          </rPr>
          <t>Refers to specific criteria about the product that may help with classification. For example - serve size, flavour, nutrition claims such as  'Diet' or 'Low-fat', any additions that the product is served with such as spreads, dressings or condiments.</t>
        </r>
      </text>
    </comment>
    <comment ref="F13" authorId="0" shapeId="0" xr:uid="{0C0EB684-9D2C-4AFE-B228-98E770409A78}">
      <text>
        <r>
          <rPr>
            <sz val="11"/>
            <color indexed="81"/>
            <rFont val="Arial"/>
            <family val="2"/>
          </rPr>
          <t xml:space="preserve">This is for drinks only. Some drinks are classified based on their serve size. Please record the serve size of the drink here in number format without units. For example, if the drink is 300mL, write "300". </t>
        </r>
      </text>
    </comment>
    <comment ref="G13" authorId="0" shapeId="0" xr:uid="{CE1B9FC8-B72E-4CA3-AC00-64C6B0CA77B1}">
      <text>
        <r>
          <rPr>
            <sz val="11"/>
            <color rgb="FF000000"/>
            <rFont val="Arial"/>
            <family val="2"/>
          </rPr>
          <t xml:space="preserve">This is for drinks only, not food. Tick Yes or No for each item. The worksheet will only count the items that are ticked 'Yes'. Refer to the Policy for a definition of intense sweetener. 
</t>
        </r>
        <r>
          <rPr>
            <sz val="11"/>
            <color rgb="FF000000"/>
            <rFont val="Arial"/>
            <family val="2"/>
          </rPr>
          <t xml:space="preserve">
</t>
        </r>
        <r>
          <rPr>
            <sz val="11"/>
            <color rgb="FF000000"/>
            <rFont val="Arial"/>
            <family val="2"/>
          </rPr>
          <t>Common intense sweeteners include Acesulphame K, Advantame, Alitame, Aspartame, Aspartame-acesulphame salt, Cyclamate, Monk fruit extract, Neotame, Saccharin, Stevia, Sucralose, Thaumatin</t>
        </r>
      </text>
    </comment>
    <comment ref="H13" authorId="0" shapeId="0" xr:uid="{FE17D5BF-1F7D-401C-9CE9-8F8B860640F3}">
      <text>
        <r>
          <rPr>
            <sz val="11"/>
            <color rgb="FF000000"/>
            <rFont val="Arial"/>
            <family val="2"/>
          </rPr>
          <t xml:space="preserve">Record the category that your product fits into, according to the </t>
        </r>
        <r>
          <rPr>
            <i/>
            <sz val="11"/>
            <color rgb="FF000000"/>
            <rFont val="Arial"/>
            <family val="2"/>
          </rPr>
          <t>How to Classify Food and Drink Guide</t>
        </r>
        <r>
          <rPr>
            <sz val="11"/>
            <color rgb="FF000000"/>
            <rFont val="Arial"/>
            <family val="2"/>
          </rPr>
          <t xml:space="preserve">. 
</t>
        </r>
        <r>
          <rPr>
            <sz val="11"/>
            <color rgb="FF000000"/>
            <rFont val="Arial"/>
            <family val="2"/>
          </rPr>
          <t xml:space="preserve">For example,
</t>
        </r>
        <r>
          <rPr>
            <sz val="11"/>
            <color rgb="FF000000"/>
            <rFont val="Arial"/>
            <family val="2"/>
          </rPr>
          <t xml:space="preserve">* A muesli bar will fit into the category of 'Sweet Snacks'. 
</t>
        </r>
        <r>
          <rPr>
            <sz val="11"/>
            <color rgb="FF000000"/>
            <rFont val="Arial"/>
            <family val="2"/>
          </rPr>
          <t xml:space="preserve">* Cheese &amp; crackers will fit into the category of "Savoury Snacks". 
</t>
        </r>
        <r>
          <rPr>
            <sz val="11"/>
            <color rgb="FF000000"/>
            <rFont val="Arial"/>
            <family val="2"/>
          </rPr>
          <t>* A chocolate milk will fit into the category of "Flavoured Milks"</t>
        </r>
      </text>
    </comment>
    <comment ref="I13" authorId="0" shapeId="0" xr:uid="{28B45391-3BBE-42D0-8122-E3D417F55E8D}">
      <text>
        <r>
          <rPr>
            <sz val="11"/>
            <color indexed="81"/>
            <rFont val="Arial"/>
            <family val="2"/>
          </rPr>
          <t xml:space="preserve">According to the information available in the </t>
        </r>
        <r>
          <rPr>
            <i/>
            <sz val="11"/>
            <color indexed="81"/>
            <rFont val="Arial"/>
            <family val="2"/>
          </rPr>
          <t>How to Classify Food and Drink Guide</t>
        </r>
        <r>
          <rPr>
            <sz val="11"/>
            <color indexed="81"/>
            <rFont val="Arial"/>
            <family val="2"/>
          </rPr>
          <t xml:space="preserve">, classify the product Green, Amber or Red.
</t>
        </r>
        <r>
          <rPr>
            <b/>
            <sz val="11"/>
            <color indexed="81"/>
            <rFont val="Arial"/>
            <family val="2"/>
          </rPr>
          <t>If you leave this column blank, your product will not be counted.</t>
        </r>
      </text>
    </comment>
    <comment ref="J13" authorId="0" shapeId="0" xr:uid="{3E24F878-E5F3-4802-803C-9C9052E857C4}">
      <text>
        <r>
          <rPr>
            <sz val="11"/>
            <color indexed="81"/>
            <rFont val="Arial"/>
            <family val="2"/>
          </rPr>
          <t xml:space="preserve">Enter the number of times the item is offered in the individual retail outlet
</t>
        </r>
        <r>
          <rPr>
            <b/>
            <sz val="11"/>
            <color indexed="81"/>
            <rFont val="Arial"/>
            <family val="2"/>
          </rPr>
          <t>Refer to the Policy for a definition of Offer</t>
        </r>
        <r>
          <rPr>
            <sz val="11"/>
            <color indexed="81"/>
            <rFont val="Arial"/>
            <family val="2"/>
          </rPr>
          <t>.</t>
        </r>
      </text>
    </comment>
    <comment ref="K13" authorId="0" shapeId="0" xr:uid="{B0E2C8EE-039B-4995-8D1D-F677A699AC41}">
      <text>
        <r>
          <rPr>
            <sz val="11"/>
            <color indexed="81"/>
            <rFont val="Arial"/>
            <family val="2"/>
          </rPr>
          <t xml:space="preserve">Enter the number of times the item is on display in the individual retail outlet.
</t>
        </r>
        <r>
          <rPr>
            <b/>
            <sz val="11"/>
            <color indexed="81"/>
            <rFont val="Arial"/>
            <family val="2"/>
          </rPr>
          <t>Refer to the Policy for a definition of Display.</t>
        </r>
      </text>
    </comment>
    <comment ref="L13" authorId="0" shapeId="0" xr:uid="{E6BC9317-C7EA-41A6-BD09-784BE9267627}">
      <text>
        <r>
          <rPr>
            <sz val="11"/>
            <color indexed="81"/>
            <rFont val="Arial"/>
            <family val="2"/>
          </rPr>
          <t>Use this column to write any notes, comments or suggestions that you may have in relation to assessing your items.
You can also add photos of the food and drinks you are assessing</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4" authorId="0" shapeId="0" xr:uid="{FE02BDB8-3FAE-4C44-BB27-33508CAF9FA0}">
      <text>
        <r>
          <rPr>
            <sz val="10"/>
            <color rgb="FF000000"/>
            <rFont val="Calibri"/>
            <family val="2"/>
            <scheme val="minor"/>
          </rPr>
          <t>This data is populated from the column "How many are on offer", and uses the Classification column to calculate the number of Green, Amber and Red items.</t>
        </r>
        <r>
          <rPr>
            <sz val="10"/>
            <color rgb="FF000000"/>
            <rFont val="Calibri"/>
            <family val="2"/>
            <scheme val="minor"/>
          </rPr>
          <t xml:space="preserve">
</t>
        </r>
      </text>
    </comment>
    <comment ref="I4" authorId="0" shapeId="0" xr:uid="{DC014FA1-7F07-584F-9A9B-312FD36A6D47}">
      <text>
        <r>
          <rPr>
            <sz val="10"/>
            <color rgb="FF000000"/>
            <rFont val="Calibri"/>
            <family val="2"/>
            <scheme val="minor"/>
          </rPr>
          <t>This data is populated from the column "How many are on display", and uses the Classification column to calculate the number of Green, Amber and Red items.</t>
        </r>
        <r>
          <rPr>
            <sz val="10"/>
            <color rgb="FF000000"/>
            <rFont val="Calibri"/>
            <family val="2"/>
            <scheme val="minor"/>
          </rPr>
          <t xml:space="preserve">
</t>
        </r>
      </text>
    </comment>
    <comment ref="E5" authorId="0" shapeId="0" xr:uid="{BE0EF68E-53BD-4D86-94A2-D1698BA5F350}">
      <text>
        <r>
          <rPr>
            <sz val="9"/>
            <color indexed="81"/>
            <rFont val="Tahoma"/>
            <family val="2"/>
          </rPr>
          <t>This counts the total number of FOOD and DRINK entered in as Green in the Classification column</t>
        </r>
        <r>
          <rPr>
            <b/>
            <sz val="9"/>
            <color indexed="81"/>
            <rFont val="Tahoma"/>
            <family val="2"/>
          </rPr>
          <t xml:space="preserve">.
</t>
        </r>
        <r>
          <rPr>
            <sz val="9"/>
            <color indexed="81"/>
            <rFont val="Tahoma"/>
            <family val="2"/>
          </rPr>
          <t xml:space="preserve">
</t>
        </r>
      </text>
    </comment>
    <comment ref="B6" authorId="0" shapeId="0" xr:uid="{E2E23D2B-B563-4BA1-8E92-2739A3BC203D}">
      <text>
        <r>
          <rPr>
            <sz val="12"/>
            <color indexed="81"/>
            <rFont val="Arial"/>
            <family val="2"/>
          </rPr>
          <t>This will automatically add up all of your food items you have entered in to give you a total.</t>
        </r>
      </text>
    </comment>
    <comment ref="E6" authorId="0" shapeId="0" xr:uid="{865D4B9D-224C-41A7-BC8B-B805A132C25F}">
      <text>
        <r>
          <rPr>
            <sz val="9"/>
            <color indexed="81"/>
            <rFont val="Tahoma"/>
            <family val="2"/>
          </rPr>
          <t>This counts the total number of FOOD and DRINK entered in as Amber in the Classification column.</t>
        </r>
      </text>
    </comment>
    <comment ref="B7" authorId="0" shapeId="0" xr:uid="{1FA671CD-1D6C-4ED3-A2AF-C149F4D90E3E}">
      <text>
        <r>
          <rPr>
            <sz val="12"/>
            <color indexed="81"/>
            <rFont val="Arial"/>
            <family val="2"/>
          </rPr>
          <t>This will automatically add up all of your drink items you have entered in to give you a total.</t>
        </r>
      </text>
    </comment>
    <comment ref="E7" authorId="0" shapeId="0" xr:uid="{9837C180-0299-4908-81E0-CA9F922FDFED}">
      <text>
        <r>
          <rPr>
            <sz val="12"/>
            <color rgb="FF000000"/>
            <rFont val="Arial"/>
            <family val="2"/>
          </rPr>
          <t xml:space="preserve">This will count all the items that have been entered as:
</t>
        </r>
        <r>
          <rPr>
            <sz val="12"/>
            <color rgb="FF000000"/>
            <rFont val="Arial"/>
            <family val="2"/>
          </rPr>
          <t xml:space="preserve">"Drink"
</t>
        </r>
        <r>
          <rPr>
            <sz val="12"/>
            <color rgb="FF000000"/>
            <rFont val="Arial"/>
            <family val="2"/>
          </rPr>
          <t xml:space="preserve">"Yes" (the product does contain intense sweetener)
</t>
        </r>
        <r>
          <rPr>
            <sz val="12"/>
            <color rgb="FF000000"/>
            <rFont val="Arial"/>
            <family val="2"/>
          </rPr>
          <t xml:space="preserve">"Amber"
</t>
        </r>
      </text>
    </comment>
    <comment ref="E8" authorId="0" shapeId="0" xr:uid="{69DDC222-3B8B-4042-AE4A-74926E0AE583}">
      <text>
        <r>
          <rPr>
            <sz val="9"/>
            <color rgb="FF000000"/>
            <rFont val="Tahoma"/>
            <family val="2"/>
          </rPr>
          <t xml:space="preserve">This counts the total number of DRINKS entered in as RED in the Classification column.
</t>
        </r>
        <r>
          <rPr>
            <sz val="9"/>
            <color rgb="FF000000"/>
            <rFont val="Tahoma"/>
            <family val="2"/>
          </rPr>
          <t>*Red Drinks are not permitted for sale in retail outlets</t>
        </r>
      </text>
    </comment>
    <comment ref="E9" authorId="0" shapeId="0" xr:uid="{CBD94660-E13B-4562-AFE4-3781D7595C02}">
      <text>
        <r>
          <rPr>
            <sz val="9"/>
            <color rgb="FF000000"/>
            <rFont val="Tahoma"/>
            <family val="2"/>
          </rPr>
          <t xml:space="preserve">This counts the total number of FOOD entered in as RED in the Classification column
</t>
        </r>
      </text>
    </comment>
    <comment ref="H9" authorId="0" shapeId="0" xr:uid="{E13B2097-06C1-457B-99A5-FB1EB32559E4}">
      <text>
        <r>
          <rPr>
            <sz val="11"/>
            <color rgb="FF000000"/>
            <rFont val="Arial"/>
            <family val="34"/>
          </rPr>
          <t>This equals the total number of FOOD entered in as RED in the Classification column, divided by the total number of FOOD items.</t>
        </r>
      </text>
    </comment>
    <comment ref="J9" authorId="0" shapeId="0" xr:uid="{E4151F75-77A4-420E-9323-F51680AA451A}">
      <text>
        <r>
          <rPr>
            <sz val="11"/>
            <color rgb="FF000000"/>
            <rFont val="Calibri"/>
            <family val="2"/>
            <scheme val="minor"/>
          </rPr>
          <t>This equals the total number of FOOD entered in as RED in the Classification column, divided by the total number of FOOD and DRINK items.</t>
        </r>
        <r>
          <rPr>
            <sz val="11"/>
            <color rgb="FF000000"/>
            <rFont val="Calibri"/>
            <family val="2"/>
            <scheme val="minor"/>
          </rPr>
          <t xml:space="preserve">
</t>
        </r>
      </text>
    </comment>
    <comment ref="B14" authorId="0" shapeId="0" xr:uid="{FBDB8D2C-8A2E-4BD9-BAC9-AC2307564F72}">
      <text>
        <r>
          <rPr>
            <sz val="11"/>
            <color indexed="81"/>
            <rFont val="Arial"/>
            <family val="2"/>
          </rPr>
          <t>This refers to the area of the outlet where the product is.
For example "Retail outlet - Fridge 1",  "cold food cabinet" or "Hot food cabinet" or "point of sale". It may be helpful to number the areas when there are more than one of the same display unit. For example -  Fridge 1, Fridge 2 and Fridge 3.</t>
        </r>
      </text>
    </comment>
    <comment ref="C14" authorId="0" shapeId="0" xr:uid="{B2239A28-BA22-4CEE-9641-68561297D317}">
      <text>
        <r>
          <rPr>
            <sz val="11"/>
            <color indexed="81"/>
            <rFont val="Arial"/>
            <family val="2"/>
          </rPr>
          <t xml:space="preserve">Select if your product is a food or a drink
</t>
        </r>
      </text>
    </comment>
    <comment ref="D14" authorId="0" shapeId="0" xr:uid="{BFC0F308-5E88-4162-A134-539A90988EA0}">
      <text>
        <r>
          <rPr>
            <b/>
            <sz val="11"/>
            <color rgb="FF000000"/>
            <rFont val="Arial"/>
            <family val="2"/>
          </rPr>
          <t>Product brand:</t>
        </r>
        <r>
          <rPr>
            <sz val="11"/>
            <color rgb="FF000000"/>
            <rFont val="Arial"/>
            <family val="2"/>
          </rPr>
          <t xml:space="preserve"> If the product is packaged, record the brand name here. If the product is not packaged, refer to product type. </t>
        </r>
        <r>
          <rPr>
            <b/>
            <sz val="11"/>
            <color rgb="FF000000"/>
            <rFont val="Arial"/>
            <family val="2"/>
          </rPr>
          <t xml:space="preserve">Product type: </t>
        </r>
        <r>
          <rPr>
            <sz val="11"/>
            <color rgb="FF000000"/>
            <rFont val="Arial"/>
            <family val="2"/>
          </rPr>
          <t>Record the type of product you are classifying, for example: fruit.</t>
        </r>
      </text>
    </comment>
    <comment ref="E14" authorId="0" shapeId="0" xr:uid="{9B6DE78C-9AFE-45CD-B616-9C9D7C86EDB2}">
      <text>
        <r>
          <rPr>
            <sz val="11"/>
            <color rgb="FF000000"/>
            <rFont val="Arial"/>
            <family val="2"/>
          </rPr>
          <t>Refers to specific criteria about the product that may help with classification. For example - serve size, flavour, nutrition claims such as  'Diet' or 'Low-fat', any additions that the product is served with such as spreads, dressings or condiments.</t>
        </r>
      </text>
    </comment>
    <comment ref="F14" authorId="0" shapeId="0" xr:uid="{1F87D571-EC2F-40AF-A9C9-C5C5A4C6F454}">
      <text>
        <r>
          <rPr>
            <sz val="11"/>
            <color indexed="81"/>
            <rFont val="Arial"/>
            <family val="2"/>
          </rPr>
          <t xml:space="preserve">This is for drinks only. Some drinks are classified based on their serve size. Please record the serve size of the drink here in number format without units. For example, if the drink is 300mL, write "300". </t>
        </r>
      </text>
    </comment>
    <comment ref="G14" authorId="0" shapeId="0" xr:uid="{D37FA1CC-9826-4C8D-854D-969D95F45F6A}">
      <text>
        <r>
          <rPr>
            <sz val="11"/>
            <color rgb="FF000000"/>
            <rFont val="Arial"/>
            <family val="2"/>
          </rPr>
          <t xml:space="preserve">This is for drinks only, not food. Tick Yes or No for each item. The worksheet will only count the items that are ticked 'Yes'. Refer to the Policy for a definition of intense sweetener. 
</t>
        </r>
        <r>
          <rPr>
            <sz val="11"/>
            <color rgb="FF000000"/>
            <rFont val="Arial"/>
            <family val="2"/>
          </rPr>
          <t>Common intense sweeteners include Acesulphame K, Advantame, Alitame, Aspartame, Aspartame-acesulphame salt, Cyclamate, Monk fruit extract, Neotame, Saccharin, Stevia, Sucralose, Thaumatin</t>
        </r>
      </text>
    </comment>
    <comment ref="H14" authorId="0" shapeId="0" xr:uid="{E8FD3A18-0C81-4D45-9CE6-484107DB4730}">
      <text>
        <r>
          <rPr>
            <sz val="11"/>
            <color indexed="81"/>
            <rFont val="Arial"/>
            <family val="2"/>
          </rPr>
          <t xml:space="preserve">Record the category that your product fits into, according to the </t>
        </r>
        <r>
          <rPr>
            <i/>
            <sz val="11"/>
            <color indexed="81"/>
            <rFont val="Arial"/>
            <family val="2"/>
          </rPr>
          <t>How to Classify Food and Drink Guide</t>
        </r>
        <r>
          <rPr>
            <sz val="11"/>
            <color indexed="81"/>
            <rFont val="Arial"/>
            <family val="2"/>
          </rPr>
          <t>. 
For example:
* a muesli bar will fit into the category of 'Sweet Snacks'. 
* cheese &amp; crackers will fit into the category of "Savoury Snacks".
* a chocolate milk will fit into the category of "Flavoured Milks".</t>
        </r>
      </text>
    </comment>
    <comment ref="I14" authorId="0" shapeId="0" xr:uid="{8FC28CB9-0FD0-479A-8FCF-C70D8F194CDF}">
      <text>
        <r>
          <rPr>
            <sz val="11"/>
            <color rgb="FF000000"/>
            <rFont val="Arial"/>
            <family val="2"/>
          </rPr>
          <t xml:space="preserve">According to the information available in the </t>
        </r>
        <r>
          <rPr>
            <i/>
            <sz val="11"/>
            <color rgb="FF000000"/>
            <rFont val="Arial"/>
            <family val="2"/>
          </rPr>
          <t>How to Classify Food and Drink Guide</t>
        </r>
        <r>
          <rPr>
            <sz val="11"/>
            <color rgb="FF000000"/>
            <rFont val="Arial"/>
            <family val="2"/>
          </rPr>
          <t xml:space="preserve">, classify the product Green, Amber or Red.
</t>
        </r>
        <r>
          <rPr>
            <sz val="11"/>
            <color rgb="FF000000"/>
            <rFont val="Arial"/>
            <family val="2"/>
          </rPr>
          <t xml:space="preserve">
</t>
        </r>
        <r>
          <rPr>
            <b/>
            <sz val="11"/>
            <color rgb="FF000000"/>
            <rFont val="Arial"/>
            <family val="2"/>
          </rPr>
          <t>If you leave this column blank, your product will not be counted.</t>
        </r>
      </text>
    </comment>
    <comment ref="J14" authorId="0" shapeId="0" xr:uid="{33FEA28B-9682-43C1-ACB0-14A5C9051B8E}">
      <text>
        <r>
          <rPr>
            <sz val="11"/>
            <color indexed="81"/>
            <rFont val="Arial"/>
            <family val="2"/>
          </rPr>
          <t xml:space="preserve">Enter the number of times the item is offered in the individual retail outlets.
</t>
        </r>
        <r>
          <rPr>
            <b/>
            <sz val="11"/>
            <color indexed="81"/>
            <rFont val="Arial"/>
            <family val="2"/>
          </rPr>
          <t>Refer to the Policy for a definition of Offer.</t>
        </r>
      </text>
    </comment>
    <comment ref="K14" authorId="0" shapeId="0" xr:uid="{C32E3CEB-DFEA-49D2-9209-29A50F3DD6EF}">
      <text>
        <r>
          <rPr>
            <sz val="11"/>
            <color rgb="FF000000"/>
            <rFont val="Arial"/>
            <family val="2"/>
          </rPr>
          <t xml:space="preserve">Enter the number of times the item is on display in the individual retail outlets.
</t>
        </r>
        <r>
          <rPr>
            <sz val="11"/>
            <color rgb="FF000000"/>
            <rFont val="Arial"/>
            <family val="2"/>
          </rPr>
          <t xml:space="preserve">
</t>
        </r>
        <r>
          <rPr>
            <b/>
            <sz val="11"/>
            <color rgb="FF000000"/>
            <rFont val="Arial"/>
            <family val="2"/>
          </rPr>
          <t>Refer to the Policy for a definition of Display</t>
        </r>
        <r>
          <rPr>
            <sz val="11"/>
            <color rgb="FF000000"/>
            <rFont val="Arial"/>
            <family val="2"/>
          </rPr>
          <t>.</t>
        </r>
      </text>
    </comment>
    <comment ref="L14" authorId="0" shapeId="0" xr:uid="{8730B982-D66C-425B-9E79-775400C732C3}">
      <text>
        <r>
          <rPr>
            <sz val="11"/>
            <color rgb="FF000000"/>
            <rFont val="Arial"/>
            <family val="2"/>
          </rPr>
          <t xml:space="preserve">Use this column to write any notes, comments or suggestions that you may have in relation to assessing your items.
</t>
        </r>
        <r>
          <rPr>
            <sz val="11"/>
            <color rgb="FF000000"/>
            <rFont val="Arial"/>
            <family val="2"/>
          </rPr>
          <t xml:space="preserve">
</t>
        </r>
        <r>
          <rPr>
            <sz val="11"/>
            <color rgb="FF000000"/>
            <rFont val="Arial"/>
            <family val="2"/>
          </rPr>
          <t>Adding photos can assist when referring to items at a later time.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205BAC17-D77B-4578-8D41-512FD70F1397}">
      <text>
        <r>
          <rPr>
            <sz val="11"/>
            <color rgb="FF000000"/>
            <rFont val="Arial"/>
            <family val="2"/>
          </rPr>
          <t>Refer to the Policy for definition of entrance and exit.</t>
        </r>
        <r>
          <rPr>
            <sz val="9"/>
            <color rgb="FF000000"/>
            <rFont val="Tahoma"/>
            <family val="2"/>
          </rPr>
          <t xml:space="preserve">
</t>
        </r>
      </text>
    </comment>
  </commentList>
</comments>
</file>

<file path=xl/sharedStrings.xml><?xml version="1.0" encoding="utf-8"?>
<sst xmlns="http://schemas.openxmlformats.org/spreadsheetml/2006/main" count="268" uniqueCount="148">
  <si>
    <t>Area</t>
  </si>
  <si>
    <t>Product Description</t>
  </si>
  <si>
    <t xml:space="preserve">How many are on offer? </t>
  </si>
  <si>
    <t>How many are on display?</t>
  </si>
  <si>
    <t>Healthy Options WA</t>
  </si>
  <si>
    <t>Copyright to this material is vested in the State of Western Australia unless otherwise indicated. Apart from any fair dealing for the purposes of private study, research, criticism or review, as permitted under the provisions of the Copyright Act 1968, no part may be reproduced or re-used for any purposes whatsoever without written permission of the State of Western Australia.</t>
  </si>
  <si>
    <t>Green</t>
  </si>
  <si>
    <t>Offer Count</t>
  </si>
  <si>
    <t>Display Count</t>
  </si>
  <si>
    <t>Policy Requirements for Offer and Display</t>
  </si>
  <si>
    <t>Product Type/Brand</t>
  </si>
  <si>
    <t>Notes</t>
  </si>
  <si>
    <t>At least 50%</t>
  </si>
  <si>
    <t>No more than 20%</t>
  </si>
  <si>
    <t>Display %</t>
  </si>
  <si>
    <t>Offer %</t>
  </si>
  <si>
    <t>Compliance Checklist</t>
  </si>
  <si>
    <t>No Red drinks</t>
  </si>
  <si>
    <t>Yes/No
(please select)</t>
  </si>
  <si>
    <t>Placement and Promotion Requirements Checklist</t>
  </si>
  <si>
    <t>Making healthy choices easier</t>
  </si>
  <si>
    <t xml:space="preserve">Overall Compliance (Yes = 100% compliant, No = not 100% compliant) </t>
  </si>
  <si>
    <t>Total Red DRINKS</t>
  </si>
  <si>
    <t>Total Red FOOD</t>
  </si>
  <si>
    <t>Food or Drink?</t>
  </si>
  <si>
    <t>Food</t>
  </si>
  <si>
    <t>Drink</t>
  </si>
  <si>
    <t>Amber</t>
  </si>
  <si>
    <t>Classification Green/Amber/Red
 (select your option)</t>
  </si>
  <si>
    <t>Fridge 1</t>
  </si>
  <si>
    <t>Browne's</t>
  </si>
  <si>
    <t>Browne's Yoghurt</t>
  </si>
  <si>
    <t>Natural</t>
  </si>
  <si>
    <t>Mixed Berries</t>
  </si>
  <si>
    <t>Strawberry</t>
  </si>
  <si>
    <t>Apricot</t>
  </si>
  <si>
    <t>Light iced coffee</t>
  </si>
  <si>
    <t>Iced coffee chill</t>
  </si>
  <si>
    <t>Choc chill</t>
  </si>
  <si>
    <t>Chocka mocha</t>
  </si>
  <si>
    <t>Percolated coffee</t>
  </si>
  <si>
    <t>Iced coffee</t>
  </si>
  <si>
    <t>Dairy and Alternatives</t>
  </si>
  <si>
    <t>Flavoured Milk</t>
  </si>
  <si>
    <t>No</t>
  </si>
  <si>
    <t>Red</t>
  </si>
  <si>
    <t>N/A</t>
  </si>
  <si>
    <r>
      <t xml:space="preserve">No more than 25% of </t>
    </r>
    <r>
      <rPr>
        <b/>
        <sz val="10"/>
        <color theme="1"/>
        <rFont val="Arial"/>
        <family val="2"/>
      </rPr>
      <t>all drinks</t>
    </r>
  </si>
  <si>
    <t>Total number of Food Items</t>
  </si>
  <si>
    <t>Total number of Drink Items</t>
  </si>
  <si>
    <t>Facility and name of outlet (type answer):</t>
  </si>
  <si>
    <t>Offer</t>
  </si>
  <si>
    <t>Display</t>
  </si>
  <si>
    <t>Cold Food Cabinet</t>
  </si>
  <si>
    <t>Quiche</t>
  </si>
  <si>
    <t>Ham &amp; Cheese</t>
  </si>
  <si>
    <t>Mixed Meals - Hot</t>
  </si>
  <si>
    <t>Salad</t>
  </si>
  <si>
    <t>Egg &amp; salad</t>
  </si>
  <si>
    <t>Mixed Meals - Cold</t>
  </si>
  <si>
    <t>Food and Drink Retail Outlet</t>
  </si>
  <si>
    <t>EXAMPLE ONLY Food and Drink Retail Outlet</t>
  </si>
  <si>
    <t xml:space="preserve">Facility and name of outlet (type answer): N/A </t>
  </si>
  <si>
    <t>Are Amber or Red items included in any marketing or promotional activity or material such as; meal/drink promotion, discount or incentive?</t>
  </si>
  <si>
    <t>(i) Beside or within arm's length of a cash register or the point of sale?</t>
  </si>
  <si>
    <t>(iii) In display units immediately next to entrances or exits to retail outlets?</t>
  </si>
  <si>
    <t>(iv) On reception desks or tables in waiting areas?</t>
  </si>
  <si>
    <t>In the retail outlet, are there any Amber or Red food or drink items displayed in the following locations?</t>
  </si>
  <si>
    <t>Compliance for Placement</t>
  </si>
  <si>
    <t>Placement Compliance</t>
  </si>
  <si>
    <t>Promotion Compliance</t>
  </si>
  <si>
    <t>Compliance for Promotion</t>
  </si>
  <si>
    <r>
      <t>Green</t>
    </r>
    <r>
      <rPr>
        <b/>
        <sz val="12"/>
        <rFont val="Arial"/>
        <family val="2"/>
      </rPr>
      <t xml:space="preserve"> food and drinks</t>
    </r>
    <r>
      <rPr>
        <sz val="12"/>
        <rFont val="Arial"/>
        <family val="2"/>
      </rPr>
      <t xml:space="preserve"> on </t>
    </r>
    <r>
      <rPr>
        <b/>
        <sz val="12"/>
        <rFont val="Arial"/>
        <family val="2"/>
      </rPr>
      <t>offer</t>
    </r>
    <r>
      <rPr>
        <sz val="12"/>
        <rFont val="Arial"/>
        <family val="2"/>
      </rPr>
      <t xml:space="preserve"> are at least 50%</t>
    </r>
  </si>
  <si>
    <r>
      <t xml:space="preserve">There are no Red </t>
    </r>
    <r>
      <rPr>
        <b/>
        <sz val="12"/>
        <rFont val="Arial"/>
        <family val="2"/>
      </rPr>
      <t>drinks</t>
    </r>
    <r>
      <rPr>
        <sz val="12"/>
        <rFont val="Arial"/>
        <family val="2"/>
      </rPr>
      <t xml:space="preserve"> on </t>
    </r>
    <r>
      <rPr>
        <b/>
        <sz val="12"/>
        <rFont val="Arial"/>
        <family val="2"/>
      </rPr>
      <t>display</t>
    </r>
  </si>
  <si>
    <r>
      <t xml:space="preserve">There are no Red </t>
    </r>
    <r>
      <rPr>
        <b/>
        <sz val="12"/>
        <rFont val="Arial"/>
        <family val="2"/>
      </rPr>
      <t>drinks</t>
    </r>
    <r>
      <rPr>
        <sz val="12"/>
        <rFont val="Arial"/>
        <family val="2"/>
      </rPr>
      <t xml:space="preserve"> on </t>
    </r>
    <r>
      <rPr>
        <b/>
        <sz val="12"/>
        <rFont val="Arial"/>
        <family val="2"/>
      </rPr>
      <t>offer</t>
    </r>
  </si>
  <si>
    <t>Placement compliance (will automatically populate based on above answers)</t>
  </si>
  <si>
    <t>How to use the worksheets</t>
  </si>
  <si>
    <t>Entering data into the worksheets</t>
  </si>
  <si>
    <t>How do I classify my items?</t>
  </si>
  <si>
    <t>How do I count the offer and display for my items?</t>
  </si>
  <si>
    <t>(ii) Positioned at the top or middle sections of the display units (including fridges, freezers,  trolley, shelving, free standing units)?</t>
  </si>
  <si>
    <r>
      <t xml:space="preserve">Category in the </t>
    </r>
    <r>
      <rPr>
        <i/>
        <sz val="10"/>
        <rFont val="Arial"/>
        <family val="2"/>
      </rPr>
      <t>How to Classify Food and Drink Guide</t>
    </r>
    <r>
      <rPr>
        <sz val="10"/>
        <rFont val="Arial"/>
        <family val="2"/>
      </rPr>
      <t xml:space="preserve"> (select your option)</t>
    </r>
  </si>
  <si>
    <t>Meat (Chicken with skin on) &amp; salad</t>
  </si>
  <si>
    <t>Total Green FOOD and DRINK</t>
  </si>
  <si>
    <t>Total Amber FOOD and DRINK</t>
  </si>
  <si>
    <r>
      <t xml:space="preserve">This checklist is for a </t>
    </r>
    <r>
      <rPr>
        <b/>
        <i/>
        <sz val="10"/>
        <color theme="3" tint="-0.249977111117893"/>
        <rFont val="Arial"/>
        <family val="2"/>
      </rPr>
      <t>whole retail outlet</t>
    </r>
    <r>
      <rPr>
        <i/>
        <sz val="10"/>
        <color theme="3" tint="-0.249977111117893"/>
        <rFont val="Arial"/>
        <family val="2"/>
      </rPr>
      <t xml:space="preserve"> (cafe, coffee shop, kiosk, staff cafeteria, canteen, ward trolley, coffee/tea cart, gift shop, florist, newsagent, pharmacy and/or convenience store).
Refer to the Policy for definition of 'placement' and 'promotion'. You will need to refer to the different sections of your outlet e.g. fridges, freezers, cabinets, shelves and cash registers when answering questions. 
</t>
    </r>
    <r>
      <rPr>
        <b/>
        <i/>
        <sz val="10"/>
        <color theme="3" tint="-0.249977111117893"/>
        <rFont val="Arial"/>
        <family val="2"/>
      </rPr>
      <t xml:space="preserve">Once all of the below questions are answered, the </t>
    </r>
    <r>
      <rPr>
        <b/>
        <i/>
        <sz val="10"/>
        <color rgb="FFC00000"/>
        <rFont val="Arial"/>
        <family val="2"/>
      </rPr>
      <t>overall compliance</t>
    </r>
    <r>
      <rPr>
        <b/>
        <i/>
        <sz val="10"/>
        <color theme="3" tint="-0.249977111117893"/>
        <rFont val="Arial"/>
        <family val="2"/>
      </rPr>
      <t xml:space="preserve"> will automatically populate 'Yes' or 'No'. </t>
    </r>
    <r>
      <rPr>
        <i/>
        <sz val="10"/>
        <color theme="3" tint="-0.249977111117893"/>
        <rFont val="Arial"/>
        <family val="2"/>
      </rPr>
      <t>All answers must be 'No' for the overall compliance to be achieved.</t>
    </r>
    <r>
      <rPr>
        <b/>
        <i/>
        <sz val="10"/>
        <color theme="3" tint="-0.249977111117893"/>
        <rFont val="Arial"/>
        <family val="2"/>
      </rPr>
      <t xml:space="preserve">
</t>
    </r>
  </si>
  <si>
    <t>What is the table at the top of the 'Counting' worksheet?</t>
  </si>
  <si>
    <t>• Drinks containing intense sweetener are classified as Amber. They are counted separately to ensure that they make up no more than 25% of all drinks.</t>
  </si>
  <si>
    <t>To add multiple rows at a time</t>
  </si>
  <si>
    <t>Ward trolleys and coffee/tea carts that stand alone in any location are not part of a bigger outlet, they are assessed as an individual outlet using this assessment template.</t>
  </si>
  <si>
    <t>•  The 'Counting' worksheet can be used to enter all food and drink items that are on offer and/or display in a retail outlet.</t>
  </si>
  <si>
    <t>Why can I only use one worksheet per retail outlet?</t>
  </si>
  <si>
    <t>• Retail outlets are assessed individually. If data from multiple retail outlets (e.g. a café and a newsagency and a pharmacy) is entered into the same sheet, the percentages of Green, Amber and Red items will be based on multiple retail outlets instead of one.</t>
  </si>
  <si>
    <t>Follow the instructions below so that the formulas remain intact.</t>
  </si>
  <si>
    <t>To add one row</t>
  </si>
  <si>
    <t>Refer to the Policy for further information about requirements and definitions of 'offer', 'display', 'placement' and 'promotion'.</t>
  </si>
  <si>
    <t>If a health service or facility has multiple retail outlets (e.g. cafe, kiosk and staff cafeteria), each individual outlet must be assessed separately for compliance.</t>
  </si>
  <si>
    <t>Tab 1 - Green 'Counting' worksheet</t>
  </si>
  <si>
    <r>
      <rPr>
        <b/>
        <sz val="10"/>
        <rFont val="Arial"/>
        <family val="2"/>
      </rPr>
      <t>Acknowledgements</t>
    </r>
    <r>
      <rPr>
        <sz val="10"/>
        <rFont val="Arial"/>
        <family val="2"/>
      </rPr>
      <t xml:space="preserve">
Assessing Food and Drinks in Retail Outlets was produced in October 2020 by the Chronic Disease Prevention Directorate © WA Department of Health.
</t>
    </r>
  </si>
  <si>
    <t>Assessing Food and Drinks in Retail Outlets</t>
  </si>
  <si>
    <t>Introduction to assessing food and drinks in retail outlets</t>
  </si>
  <si>
    <t>This means that all individual fridges, freezers, cabinets, shelves, menu boards etc. in the same outlet must be assessed together to achieve overall compliance for food and drink.</t>
  </si>
  <si>
    <t>This document is a template only, and can be modified and adapted for local use.</t>
  </si>
  <si>
    <t>Enter data here</t>
  </si>
  <si>
    <t>Total Food and Drink Items</t>
  </si>
  <si>
    <t>Total</t>
  </si>
  <si>
    <r>
      <rPr>
        <i/>
        <sz val="10"/>
        <rFont val="Arial"/>
        <family val="2"/>
      </rPr>
      <t xml:space="preserve">Drinks Only </t>
    </r>
    <r>
      <rPr>
        <sz val="10"/>
        <rFont val="Arial"/>
        <family val="2"/>
      </rPr>
      <t xml:space="preserve">
 Serve Size (mL) </t>
    </r>
  </si>
  <si>
    <r>
      <rPr>
        <i/>
        <sz val="10"/>
        <rFont val="Arial"/>
        <family val="2"/>
      </rPr>
      <t>Drinks Only</t>
    </r>
    <r>
      <rPr>
        <sz val="10"/>
        <rFont val="Arial"/>
        <family val="2"/>
      </rPr>
      <t xml:space="preserve">
Does the product contain intense sweetener? (select your option)</t>
    </r>
  </si>
  <si>
    <t>Drinks Only
Serve Size (mL)</t>
  </si>
  <si>
    <t>Assessing compliance with the Policy involves:
• counting offer to ensure the percentage of food and drinks meet the requirements
• counting display to ensure the percentage of food and drinks meet the requirements
• assessing if items meet the placement requirements of the Policy
• assessing if items meet the promotion requirements of the Policy.</t>
  </si>
  <si>
    <r>
      <t xml:space="preserve">There are </t>
    </r>
    <r>
      <rPr>
        <b/>
        <sz val="12"/>
        <rFont val="Arial"/>
        <family val="2"/>
      </rPr>
      <t>three worksheets for assessing a retail outlet</t>
    </r>
    <r>
      <rPr>
        <sz val="12"/>
        <rFont val="Arial"/>
        <family val="2"/>
      </rPr>
      <t xml:space="preserve">. They can be accessed via the coloured tabs along the bottom:
• Green tab (Tab 1) - use to count food and drink 
• Yellow tab (Tab 2) - use to assess the placement and promotion of items
• Grey tab (Tab 3) - use to determine the overall compliance of the retail outlet </t>
    </r>
  </si>
  <si>
    <r>
      <t>• Scroll to the</t>
    </r>
    <r>
      <rPr>
        <b/>
        <sz val="12"/>
        <color theme="1"/>
        <rFont val="Arial"/>
        <family val="2"/>
      </rPr>
      <t xml:space="preserve"> middle or bottom of the worksheet rows</t>
    </r>
    <r>
      <rPr>
        <sz val="12"/>
        <color theme="1"/>
        <rFont val="Arial"/>
        <family val="2"/>
      </rPr>
      <t xml:space="preserve">
• Right click on the row number (far left)
• A drop down menu will appear, choose the 'insert' option
• A new row will be inserted into the worksheet
• Items entered into the new row will be included in the calculations in the table at the top of the worksheet.</t>
    </r>
  </si>
  <si>
    <r>
      <t xml:space="preserve">• Scroll to the </t>
    </r>
    <r>
      <rPr>
        <b/>
        <sz val="12"/>
        <color theme="1"/>
        <rFont val="Arial"/>
        <family val="2"/>
      </rPr>
      <t>middle or bottom of the worksheet rows</t>
    </r>
    <r>
      <rPr>
        <sz val="12"/>
        <color theme="1"/>
        <rFont val="Arial"/>
        <family val="2"/>
      </rPr>
      <t xml:space="preserve">
• Right click and drag the cursor to highlight multiple row numbers (far left)
• A drop down menu will appear, choose the 'insert' option
• New rows will be inserted into the worksheet
• Items entered into the new row will be included in the calculations in the table at the top of the worksheet.</t>
    </r>
  </si>
  <si>
    <t>A retail outlet may have multiple locations where food and drink are offered and displayed, including:
• Fridge and freezer
• Chilled food cabinet
• Hot food display, such as bain-maries
• Shelf display unit
• Free standing display units
• Menu board.</t>
  </si>
  <si>
    <r>
      <t>Tab 2 - Yellow 'Placement and promotion'</t>
    </r>
    <r>
      <rPr>
        <b/>
        <i/>
        <sz val="12"/>
        <color rgb="FF000000"/>
        <rFont val="Arial"/>
        <family val="2"/>
      </rPr>
      <t xml:space="preserve"> </t>
    </r>
    <r>
      <rPr>
        <b/>
        <sz val="12"/>
        <color rgb="FF000000"/>
        <rFont val="Arial"/>
        <family val="2"/>
      </rPr>
      <t>worksheet</t>
    </r>
  </si>
  <si>
    <t>Tab 3 - Grey 'Policy compliance' worksheet</t>
  </si>
  <si>
    <t xml:space="preserve">How to add a row in the Tab 1 'Counting food and drink' sheet </t>
  </si>
  <si>
    <r>
      <t xml:space="preserve">• When assessing the retail outlet, you will only need to enter data into the Tab 1 'Counting food and drink' worksheet </t>
    </r>
    <r>
      <rPr>
        <b/>
        <sz val="12"/>
        <rFont val="Arial"/>
        <family val="2"/>
      </rPr>
      <t>and</t>
    </r>
    <r>
      <rPr>
        <sz val="12"/>
        <rFont val="Arial"/>
        <family val="2"/>
      </rPr>
      <t xml:space="preserve"> Tab 2 'Placement and promotion' worksheets.
• The Tab 3 'Policy compliance' worksheet will </t>
    </r>
    <r>
      <rPr>
        <b/>
        <sz val="12"/>
        <rFont val="Arial"/>
        <family val="2"/>
      </rPr>
      <t>automatically populate</t>
    </r>
    <r>
      <rPr>
        <sz val="12"/>
        <rFont val="Arial"/>
        <family val="2"/>
      </rPr>
      <t xml:space="preserve"> once Tab 1 and Tab 2 worksheets are completed.</t>
    </r>
  </si>
  <si>
    <t xml:space="preserve">• Complete the checklist to ensure that the items in the retail outlet are compliant with the placement requirements of the Policy.
• Some answers in the checklist may say "No" before you begin, this will change to "Yes" depending on the answers given.
• Refer to the Policy for a definition of 'placement' and 'promotion' and the specific placement and promotion requirements.
• Be sure to include all areas of the retail outlet e.g. fridges, freezers, cabinets, shelves, menu boards and counter-top besides cash registers when answering questions. </t>
  </si>
  <si>
    <r>
      <t xml:space="preserve">• If you run out of space to record the food and drink items in your retail outlet, you will need to add additional rows to the worksheet.
• </t>
    </r>
    <r>
      <rPr>
        <b/>
        <sz val="12"/>
        <color theme="1"/>
        <rFont val="Arial"/>
        <family val="2"/>
      </rPr>
      <t>Only add rows to the middle or bottom of the worksheet.</t>
    </r>
    <r>
      <rPr>
        <sz val="12"/>
        <color theme="1"/>
        <rFont val="Arial"/>
        <family val="2"/>
      </rPr>
      <t xml:space="preserve">
• Do not add rows to the top of the worksheet as the data will not be included in the formula (the calculations will be inaccurate).</t>
    </r>
  </si>
  <si>
    <t>Ensure you have the latest version from the Healthy Options WA website</t>
  </si>
  <si>
    <t>healthyoptions.health.wa.gov.au</t>
  </si>
  <si>
    <t>Drinks Only
Does the product contain intense sweetener?</t>
  </si>
  <si>
    <r>
      <t xml:space="preserve">Category in the </t>
    </r>
    <r>
      <rPr>
        <i/>
        <sz val="10"/>
        <rFont val="Arial"/>
        <family val="2"/>
      </rPr>
      <t>How to Classify Food and Drink Guide</t>
    </r>
  </si>
  <si>
    <t>Classification Green/Amber/Red</t>
  </si>
  <si>
    <t>Amber intensely sweetened DRINKS</t>
  </si>
  <si>
    <t xml:space="preserve">No more than 20% </t>
  </si>
  <si>
    <r>
      <t xml:space="preserve">• </t>
    </r>
    <r>
      <rPr>
        <sz val="12"/>
        <color rgb="FF000000"/>
        <rFont val="Arial"/>
        <family val="2"/>
      </rPr>
      <t>This checklist will automatically populate based on the data entered into the Tab 1 and Tab 2 worksheets.
• Some answers in the checklist may say "No" before you begin, this will change to "Yes" depending on the answers given.</t>
    </r>
    <r>
      <rPr>
        <b/>
        <sz val="12"/>
        <color rgb="FF000000"/>
        <rFont val="Arial"/>
        <family val="2"/>
      </rPr>
      <t xml:space="preserve">
</t>
    </r>
    <r>
      <rPr>
        <sz val="12"/>
        <color rgb="FF000000"/>
        <rFont val="Arial"/>
        <family val="2"/>
      </rPr>
      <t>• If your retail outlet is compliant, the overall compliance score will say "Yes". If the overall compliance score says "No", your retail outlet is not  compliant with the Policy and will need further review.</t>
    </r>
  </si>
  <si>
    <r>
      <t xml:space="preserve">This checklist will </t>
    </r>
    <r>
      <rPr>
        <b/>
        <i/>
        <sz val="12"/>
        <color rgb="FFC00000"/>
        <rFont val="Arial"/>
        <family val="2"/>
      </rPr>
      <t>automatically populate</t>
    </r>
    <r>
      <rPr>
        <i/>
        <sz val="12"/>
        <rFont val="Arial"/>
        <family val="2"/>
      </rPr>
      <t xml:space="preserve">, based on the data entered into </t>
    </r>
    <r>
      <rPr>
        <b/>
        <sz val="12"/>
        <rFont val="Arial"/>
        <family val="2"/>
      </rPr>
      <t>Tab 1</t>
    </r>
    <r>
      <rPr>
        <sz val="12"/>
        <rFont val="Arial"/>
        <family val="2"/>
      </rPr>
      <t xml:space="preserve"> (Green worksheet) and </t>
    </r>
    <r>
      <rPr>
        <b/>
        <sz val="12"/>
        <rFont val="Arial"/>
        <family val="2"/>
      </rPr>
      <t xml:space="preserve">Tab 2 </t>
    </r>
    <r>
      <rPr>
        <sz val="12"/>
        <rFont val="Arial"/>
        <family val="2"/>
      </rPr>
      <t>(Yellow worksheet)</t>
    </r>
    <r>
      <rPr>
        <i/>
        <sz val="12"/>
        <rFont val="Arial"/>
        <family val="2"/>
      </rPr>
      <t xml:space="preserve">.
</t>
    </r>
    <r>
      <rPr>
        <b/>
        <i/>
        <u/>
        <sz val="12"/>
        <rFont val="Arial"/>
        <family val="2"/>
      </rPr>
      <t>All</t>
    </r>
    <r>
      <rPr>
        <b/>
        <i/>
        <sz val="12"/>
        <rFont val="Arial"/>
        <family val="2"/>
      </rPr>
      <t xml:space="preserve"> answers must be 'Yes' for your retail outlet to achieve overall compliance. </t>
    </r>
  </si>
  <si>
    <t>Overall Compliance 'Yes' or 'No' (this will automatically fill based on the answers given)</t>
  </si>
  <si>
    <r>
      <t xml:space="preserve">Red </t>
    </r>
    <r>
      <rPr>
        <b/>
        <sz val="12"/>
        <rFont val="Arial"/>
        <family val="2"/>
      </rPr>
      <t>foods</t>
    </r>
    <r>
      <rPr>
        <sz val="12"/>
        <rFont val="Arial"/>
        <family val="2"/>
      </rPr>
      <t xml:space="preserve"> on </t>
    </r>
    <r>
      <rPr>
        <b/>
        <sz val="12"/>
        <rFont val="Arial"/>
        <family val="2"/>
      </rPr>
      <t>offer</t>
    </r>
    <r>
      <rPr>
        <sz val="12"/>
        <rFont val="Arial"/>
        <family val="2"/>
      </rPr>
      <t xml:space="preserve"> are no more than 20% of </t>
    </r>
    <r>
      <rPr>
        <b/>
        <sz val="12"/>
        <rFont val="Arial"/>
        <family val="2"/>
      </rPr>
      <t>all foods</t>
    </r>
    <r>
      <rPr>
        <sz val="12"/>
        <rFont val="Arial"/>
        <family val="2"/>
      </rPr>
      <t xml:space="preserve"> offered</t>
    </r>
  </si>
  <si>
    <r>
      <t xml:space="preserve">Amber intensely sweetened </t>
    </r>
    <r>
      <rPr>
        <b/>
        <sz val="12"/>
        <rFont val="Arial"/>
        <family val="2"/>
      </rPr>
      <t>drinks</t>
    </r>
    <r>
      <rPr>
        <sz val="12"/>
        <rFont val="Arial"/>
        <family val="2"/>
      </rPr>
      <t xml:space="preserve"> on </t>
    </r>
    <r>
      <rPr>
        <b/>
        <sz val="12"/>
        <rFont val="Arial"/>
        <family val="2"/>
      </rPr>
      <t>offer</t>
    </r>
    <r>
      <rPr>
        <sz val="12"/>
        <rFont val="Arial"/>
        <family val="2"/>
      </rPr>
      <t xml:space="preserve"> are no more than 25% of </t>
    </r>
    <r>
      <rPr>
        <b/>
        <sz val="12"/>
        <rFont val="Arial"/>
        <family val="2"/>
      </rPr>
      <t>all</t>
    </r>
    <r>
      <rPr>
        <sz val="12"/>
        <rFont val="Arial"/>
        <family val="2"/>
      </rPr>
      <t xml:space="preserve"> </t>
    </r>
    <r>
      <rPr>
        <b/>
        <sz val="12"/>
        <rFont val="Arial"/>
        <family val="2"/>
      </rPr>
      <t xml:space="preserve">drinks </t>
    </r>
    <r>
      <rPr>
        <sz val="12"/>
        <rFont val="Arial"/>
        <family val="2"/>
      </rPr>
      <t>offered</t>
    </r>
  </si>
  <si>
    <r>
      <t xml:space="preserve">Red </t>
    </r>
    <r>
      <rPr>
        <b/>
        <sz val="12"/>
        <rFont val="Arial"/>
        <family val="2"/>
      </rPr>
      <t>foods</t>
    </r>
    <r>
      <rPr>
        <sz val="12"/>
        <rFont val="Arial"/>
        <family val="2"/>
      </rPr>
      <t xml:space="preserve"> on </t>
    </r>
    <r>
      <rPr>
        <b/>
        <sz val="12"/>
        <rFont val="Arial"/>
        <family val="2"/>
      </rPr>
      <t>display</t>
    </r>
    <r>
      <rPr>
        <sz val="12"/>
        <rFont val="Arial"/>
        <family val="2"/>
      </rPr>
      <t xml:space="preserve"> are no more than 20% of </t>
    </r>
    <r>
      <rPr>
        <b/>
        <sz val="12"/>
        <rFont val="Arial"/>
        <family val="2"/>
      </rPr>
      <t>all items</t>
    </r>
    <r>
      <rPr>
        <sz val="12"/>
        <rFont val="Arial"/>
        <family val="2"/>
      </rPr>
      <t xml:space="preserve"> displayed</t>
    </r>
  </si>
  <si>
    <r>
      <t xml:space="preserve">Amber intensely sweetened </t>
    </r>
    <r>
      <rPr>
        <b/>
        <sz val="12"/>
        <rFont val="Arial"/>
        <family val="2"/>
      </rPr>
      <t>drinks</t>
    </r>
    <r>
      <rPr>
        <sz val="12"/>
        <rFont val="Arial"/>
        <family val="2"/>
      </rPr>
      <t xml:space="preserve"> on </t>
    </r>
    <r>
      <rPr>
        <b/>
        <sz val="12"/>
        <rFont val="Arial"/>
        <family val="2"/>
      </rPr>
      <t>display</t>
    </r>
    <r>
      <rPr>
        <sz val="12"/>
        <rFont val="Arial"/>
        <family val="2"/>
      </rPr>
      <t xml:space="preserve"> are no more than 25% of </t>
    </r>
    <r>
      <rPr>
        <b/>
        <sz val="12"/>
        <rFont val="Arial"/>
        <family val="2"/>
      </rPr>
      <t>all</t>
    </r>
    <r>
      <rPr>
        <sz val="12"/>
        <rFont val="Arial"/>
        <family val="2"/>
      </rPr>
      <t xml:space="preserve"> </t>
    </r>
    <r>
      <rPr>
        <b/>
        <sz val="12"/>
        <rFont val="Arial"/>
        <family val="2"/>
      </rPr>
      <t>drinks</t>
    </r>
    <r>
      <rPr>
        <sz val="12"/>
        <rFont val="Arial"/>
        <family val="2"/>
      </rPr>
      <t xml:space="preserve"> displayed</t>
    </r>
  </si>
  <si>
    <r>
      <t xml:space="preserve">• As you enter data into the columns required, the table at the top of the worksheet will </t>
    </r>
    <r>
      <rPr>
        <b/>
        <sz val="12"/>
        <color rgb="FF000000"/>
        <rFont val="Arial"/>
        <family val="2"/>
      </rPr>
      <t>automatically</t>
    </r>
    <r>
      <rPr>
        <sz val="12"/>
        <color rgb="FF000000"/>
        <rFont val="Arial"/>
        <family val="2"/>
      </rPr>
      <t xml:space="preserve"> count the number of Green, Amber and Red items on offer and display, and calculate the percentages of each, according to the Policy requirements.
• You must enter data into all columns for the calculations to be accurate. Hover comments will provide further instruction and information about each column.
• The percentages in the table determine if the retail outlet is compliant with the Policy requirements for offer and display.
• Green, Amber and Red Food and Drink percentages </t>
    </r>
    <r>
      <rPr>
        <u/>
        <sz val="12"/>
        <color rgb="FF000000"/>
        <rFont val="Arial"/>
        <family val="2"/>
      </rPr>
      <t>do not</t>
    </r>
    <r>
      <rPr>
        <sz val="12"/>
        <color rgb="FF000000"/>
        <rFont val="Arial"/>
        <family val="2"/>
      </rPr>
      <t xml:space="preserve"> have to total 100% as they are calculated using different Policy requirements.</t>
    </r>
  </si>
  <si>
    <t>Compliance for Offer:</t>
  </si>
  <si>
    <t>Compliance for Display:</t>
  </si>
  <si>
    <r>
      <rPr>
        <sz val="12"/>
        <rFont val="Arial"/>
        <family val="2"/>
      </rPr>
      <t xml:space="preserve">Please refer to the document </t>
    </r>
    <r>
      <rPr>
        <u/>
        <sz val="12"/>
        <color theme="10"/>
        <rFont val="Arial"/>
        <family val="2"/>
      </rPr>
      <t>Assessing Food and Drinks in Vending Machines to assess a vending machine.</t>
    </r>
  </si>
  <si>
    <r>
      <rPr>
        <sz val="12"/>
        <rFont val="Arial"/>
        <family val="2"/>
      </rPr>
      <t xml:space="preserve"> This tool assumes that the user has applied the counting method detailed in the </t>
    </r>
    <r>
      <rPr>
        <u/>
        <sz val="12"/>
        <color theme="4"/>
        <rFont val="Arial"/>
        <family val="2"/>
      </rPr>
      <t>Guide to Counting Food and Drinks on Offer and Display.</t>
    </r>
  </si>
  <si>
    <r>
      <rPr>
        <sz val="12"/>
        <rFont val="Arial"/>
        <family val="2"/>
      </rPr>
      <t xml:space="preserve">• Count the number of times the food or drink item is offered and on display. Refer to the </t>
    </r>
    <r>
      <rPr>
        <u/>
        <sz val="12"/>
        <color theme="10"/>
        <rFont val="Arial"/>
        <family val="2"/>
      </rPr>
      <t>Guide to Counting Food and Drinks on Offer and Display</t>
    </r>
    <r>
      <rPr>
        <sz val="12"/>
        <rFont val="Arial"/>
        <family val="2"/>
      </rPr>
      <t xml:space="preserve"> for detailed instructions and examples of how to count items.</t>
    </r>
  </si>
  <si>
    <r>
      <t>Green</t>
    </r>
    <r>
      <rPr>
        <b/>
        <sz val="12"/>
        <rFont val="Arial"/>
        <family val="2"/>
      </rPr>
      <t xml:space="preserve"> food and drinks</t>
    </r>
    <r>
      <rPr>
        <sz val="12"/>
        <rFont val="Arial"/>
        <family val="2"/>
      </rPr>
      <t xml:space="preserve"> on </t>
    </r>
    <r>
      <rPr>
        <b/>
        <sz val="12"/>
        <rFont val="Arial"/>
        <family val="2"/>
      </rPr>
      <t>display</t>
    </r>
    <r>
      <rPr>
        <sz val="12"/>
        <rFont val="Arial"/>
        <family val="2"/>
      </rPr>
      <t xml:space="preserve"> are at least 50%</t>
    </r>
  </si>
  <si>
    <t>Compliant for OFFER and DISPLAY (yes/no)</t>
  </si>
  <si>
    <t>December 2020</t>
  </si>
  <si>
    <t>Overall OFFER and DISPLAY Compliance (Yes/No)</t>
  </si>
  <si>
    <t>Promotion compliance (this will automatically populate based on above answers entered)</t>
  </si>
  <si>
    <r>
      <rPr>
        <sz val="12"/>
        <rFont val="Arial"/>
        <family val="2"/>
      </rPr>
      <t>This tool has been developed to assist in the self assessment of compliance with the mandatory</t>
    </r>
    <r>
      <rPr>
        <u/>
        <sz val="12"/>
        <color theme="10"/>
        <rFont val="Arial"/>
        <family val="2"/>
      </rPr>
      <t xml:space="preserve"> MP 0142/20 Healthy Options WA Food and Nutrition Policy</t>
    </r>
    <r>
      <rPr>
        <sz val="12"/>
        <rFont val="Arial"/>
        <family val="2"/>
      </rPr>
      <t xml:space="preserve"> (the Policy).</t>
    </r>
  </si>
  <si>
    <r>
      <rPr>
        <sz val="12"/>
        <rFont val="Arial"/>
        <family val="2"/>
      </rPr>
      <t xml:space="preserve">This tool assumes that the user has applied the mandatory </t>
    </r>
    <r>
      <rPr>
        <u/>
        <sz val="12"/>
        <color theme="10"/>
        <rFont val="Arial"/>
        <family val="2"/>
      </rPr>
      <t xml:space="preserve">Healthy Options: Making Healthy Choices Easier: How to Classify Food and Drinks Guide </t>
    </r>
    <r>
      <rPr>
        <sz val="12"/>
        <rFont val="Arial"/>
        <family val="2"/>
      </rPr>
      <t xml:space="preserve">to classify all food and drinks sold in vending machines in accordance with the traffic light system. </t>
    </r>
  </si>
  <si>
    <r>
      <rPr>
        <sz val="12"/>
        <rFont val="Arial"/>
        <family val="2"/>
      </rPr>
      <t>• Refer to the</t>
    </r>
    <r>
      <rPr>
        <u/>
        <sz val="12"/>
        <color theme="10"/>
        <rFont val="Arial"/>
        <family val="2"/>
      </rPr>
      <t xml:space="preserve"> Healthy Options WA: Making Healthy Choices: How to Classify Food and Drink Guide</t>
    </r>
    <r>
      <rPr>
        <sz val="12"/>
        <rFont val="Arial"/>
        <family val="2"/>
      </rPr>
      <t xml:space="preserve"> (the Guide) to classify food or drink items as Green, Amber or Red.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</si>
</sst>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85"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0"/>
      <color theme="1"/>
      <name val="Calibri"/>
      <family val="2"/>
      <scheme val="minor"/>
    </font>
    <font>
      <sz val="10"/>
      <color theme="1"/>
      <name val="Calibri"/>
      <family val="2"/>
    </font>
    <font>
      <sz val="12"/>
      <color theme="1"/>
      <name val="Calibri"/>
      <family val="2"/>
      <scheme val="minor"/>
    </font>
    <font>
      <b/>
      <sz val="11"/>
      <color rgb="FF3F3F3F"/>
      <name val="Calibri"/>
      <family val="2"/>
      <scheme val="minor"/>
    </font>
    <font>
      <sz val="10"/>
      <name val="Calibri"/>
      <family val="2"/>
      <scheme val="minor"/>
    </font>
    <font>
      <b/>
      <sz val="12"/>
      <color theme="1"/>
      <name val="Calibri"/>
      <family val="2"/>
      <scheme val="minor"/>
    </font>
    <font>
      <sz val="10"/>
      <color theme="5"/>
      <name val="Calibri"/>
      <family val="2"/>
      <scheme val="minor"/>
    </font>
    <font>
      <sz val="11"/>
      <color theme="1"/>
      <name val="Arial"/>
      <family val="2"/>
    </font>
    <font>
      <sz val="24"/>
      <color rgb="FF006237"/>
      <name val="Arial"/>
      <family val="2"/>
    </font>
    <font>
      <b/>
      <sz val="24"/>
      <color rgb="FF006237"/>
      <name val="Arial"/>
      <family val="2"/>
    </font>
    <font>
      <sz val="24"/>
      <color theme="1"/>
      <name val="Arial"/>
      <family val="2"/>
    </font>
    <font>
      <sz val="18"/>
      <color rgb="FF006237"/>
      <name val="Arial"/>
      <family val="2"/>
    </font>
    <font>
      <sz val="10"/>
      <name val="Arial"/>
      <family val="2"/>
    </font>
    <font>
      <b/>
      <sz val="10"/>
      <name val="Arial"/>
      <family val="2"/>
    </font>
    <font>
      <sz val="10"/>
      <color theme="1"/>
      <name val="Arial"/>
      <family val="2"/>
    </font>
    <font>
      <sz val="10"/>
      <color rgb="FF000000"/>
      <name val="Arial"/>
      <family val="2"/>
    </font>
    <font>
      <b/>
      <sz val="15"/>
      <color theme="3"/>
      <name val="Arial"/>
      <family val="2"/>
    </font>
    <font>
      <b/>
      <sz val="22"/>
      <color rgb="FF006237"/>
      <name val="Arial"/>
      <family val="2"/>
    </font>
    <font>
      <sz val="12"/>
      <color theme="1"/>
      <name val="Arial"/>
      <family val="2"/>
    </font>
    <font>
      <b/>
      <sz val="11"/>
      <color theme="1"/>
      <name val="Calibri"/>
      <family val="2"/>
      <scheme val="minor"/>
    </font>
    <font>
      <sz val="9"/>
      <color indexed="81"/>
      <name val="Tahoma"/>
      <family val="2"/>
    </font>
    <font>
      <sz val="12"/>
      <name val="Arial"/>
      <family val="2"/>
    </font>
    <font>
      <sz val="12"/>
      <color theme="3" tint="-0.249977111117893"/>
      <name val="Arial"/>
      <family val="2"/>
    </font>
    <font>
      <b/>
      <sz val="12"/>
      <name val="Arial"/>
      <family val="2"/>
    </font>
    <font>
      <sz val="12"/>
      <color theme="3" tint="-0.249977111117893"/>
      <name val="Calibri"/>
      <family val="2"/>
      <scheme val="minor"/>
    </font>
    <font>
      <sz val="11"/>
      <color indexed="81"/>
      <name val="Arial"/>
      <family val="2"/>
    </font>
    <font>
      <b/>
      <sz val="11"/>
      <name val="Arial"/>
      <family val="2"/>
    </font>
    <font>
      <sz val="11"/>
      <color rgb="FF006100"/>
      <name val="Calibri"/>
      <family val="2"/>
      <scheme val="minor"/>
    </font>
    <font>
      <b/>
      <i/>
      <sz val="11"/>
      <color rgb="FF7F7F7F"/>
      <name val="Calibri"/>
      <family val="2"/>
      <scheme val="minor"/>
    </font>
    <font>
      <b/>
      <sz val="11"/>
      <color indexed="81"/>
      <name val="Arial"/>
      <family val="2"/>
    </font>
    <font>
      <b/>
      <i/>
      <sz val="14"/>
      <color rgb="FF7F7F7F"/>
      <name val="Calibri"/>
      <family val="2"/>
      <scheme val="minor"/>
    </font>
    <font>
      <sz val="14"/>
      <color theme="1"/>
      <name val="Calibri"/>
      <family val="2"/>
      <scheme val="minor"/>
    </font>
    <font>
      <sz val="12"/>
      <color indexed="81"/>
      <name val="Arial"/>
      <family val="2"/>
    </font>
    <font>
      <b/>
      <sz val="14"/>
      <color rgb="FF000000"/>
      <name val="Arial"/>
      <family val="2"/>
    </font>
    <font>
      <sz val="12"/>
      <color rgb="FF000000"/>
      <name val="Arial"/>
      <family val="2"/>
    </font>
    <font>
      <b/>
      <i/>
      <sz val="10"/>
      <color rgb="FFC00000"/>
      <name val="Arial"/>
      <family val="2"/>
    </font>
    <font>
      <b/>
      <sz val="10"/>
      <color theme="1"/>
      <name val="Arial"/>
      <family val="2"/>
    </font>
    <font>
      <i/>
      <sz val="10"/>
      <color theme="1" tint="0.249977111117893"/>
      <name val="Arial"/>
      <family val="2"/>
    </font>
    <font>
      <b/>
      <sz val="12"/>
      <color rgb="FF000000"/>
      <name val="Arial"/>
      <family val="2"/>
    </font>
    <font>
      <sz val="12"/>
      <color theme="1" tint="0.249977111117893"/>
      <name val="Arial"/>
      <family val="2"/>
    </font>
    <font>
      <b/>
      <i/>
      <sz val="12"/>
      <color rgb="FF000000"/>
      <name val="Arial"/>
      <family val="2"/>
    </font>
    <font>
      <b/>
      <sz val="16"/>
      <name val="Arial"/>
      <family val="2"/>
    </font>
    <font>
      <b/>
      <sz val="14"/>
      <color theme="1"/>
      <name val="Arial"/>
      <family val="2"/>
    </font>
    <font>
      <i/>
      <sz val="12"/>
      <name val="Arial"/>
      <family val="2"/>
    </font>
    <font>
      <b/>
      <i/>
      <sz val="12"/>
      <name val="Arial"/>
      <family val="2"/>
    </font>
    <font>
      <b/>
      <sz val="12"/>
      <color theme="1"/>
      <name val="Arial"/>
      <family val="2"/>
    </font>
    <font>
      <i/>
      <sz val="10"/>
      <color theme="3" tint="-0.249977111117893"/>
      <name val="Arial"/>
      <family val="2"/>
    </font>
    <font>
      <b/>
      <i/>
      <sz val="10"/>
      <color theme="3" tint="-0.249977111117893"/>
      <name val="Arial"/>
      <family val="2"/>
    </font>
    <font>
      <b/>
      <sz val="10"/>
      <color theme="1" tint="0.14999847407452621"/>
      <name val="Arial"/>
      <family val="2"/>
    </font>
    <font>
      <i/>
      <sz val="10"/>
      <color rgb="FFC00000"/>
      <name val="Arial"/>
      <family val="2"/>
    </font>
    <font>
      <b/>
      <sz val="14"/>
      <name val="Arial"/>
      <family val="2"/>
    </font>
    <font>
      <u/>
      <sz val="11"/>
      <color theme="10"/>
      <name val="Calibri"/>
      <family val="2"/>
      <scheme val="minor"/>
    </font>
    <font>
      <u/>
      <sz val="12"/>
      <color theme="10"/>
      <name val="Arial"/>
      <family val="2"/>
    </font>
    <font>
      <i/>
      <sz val="11"/>
      <color indexed="81"/>
      <name val="Arial"/>
      <family val="2"/>
    </font>
    <font>
      <i/>
      <sz val="10"/>
      <name val="Arial"/>
      <family val="2"/>
    </font>
    <font>
      <b/>
      <sz val="9"/>
      <color indexed="81"/>
      <name val="Tahoma"/>
      <family val="2"/>
    </font>
    <font>
      <b/>
      <u/>
      <sz val="12"/>
      <color theme="1"/>
      <name val="Arial"/>
      <family val="2"/>
    </font>
    <font>
      <b/>
      <sz val="14"/>
      <color rgb="FFC00000"/>
      <name val="Arial"/>
      <family val="2"/>
    </font>
    <font>
      <b/>
      <sz val="10"/>
      <color rgb="FFC00000"/>
      <name val="Arial"/>
      <family val="2"/>
    </font>
    <font>
      <sz val="10"/>
      <color rgb="FFC00000"/>
      <name val="Arial"/>
      <family val="2"/>
    </font>
    <font>
      <b/>
      <sz val="12"/>
      <color rgb="FFC00000"/>
      <name val="Arial"/>
      <family val="2"/>
    </font>
    <font>
      <sz val="12"/>
      <color rgb="FFC00000"/>
      <name val="Arial"/>
      <family val="2"/>
    </font>
    <font>
      <b/>
      <i/>
      <sz val="12"/>
      <color rgb="FFC00000"/>
      <name val="Arial"/>
      <family val="2"/>
    </font>
    <font>
      <sz val="11"/>
      <name val="Calibri"/>
      <family val="2"/>
      <scheme val="minor"/>
    </font>
    <font>
      <b/>
      <u/>
      <sz val="12"/>
      <name val="Arial"/>
      <family val="2"/>
    </font>
    <font>
      <sz val="11"/>
      <color rgb="FF9C0006"/>
      <name val="Calibri"/>
      <family val="2"/>
      <scheme val="minor"/>
    </font>
    <font>
      <b/>
      <u/>
      <sz val="12"/>
      <color rgb="FFFF0000"/>
      <name val="Arial"/>
      <family val="2"/>
    </font>
    <font>
      <u/>
      <sz val="10"/>
      <color rgb="FF0070C0"/>
      <name val="Arial"/>
      <family val="2"/>
    </font>
    <font>
      <b/>
      <i/>
      <u/>
      <sz val="12"/>
      <name val="Arial"/>
      <family val="2"/>
    </font>
    <font>
      <u/>
      <sz val="12"/>
      <color rgb="FF000000"/>
      <name val="Arial"/>
      <family val="2"/>
    </font>
    <font>
      <sz val="9"/>
      <color rgb="FF000000"/>
      <name val="Tahoma"/>
      <family val="2"/>
    </font>
    <font>
      <sz val="10"/>
      <color rgb="FF000000"/>
      <name val="Calibri"/>
      <family val="2"/>
    </font>
    <font>
      <sz val="10"/>
      <color rgb="FF000000"/>
      <name val="Calibri"/>
      <family val="2"/>
      <scheme val="minor"/>
    </font>
    <font>
      <b/>
      <sz val="11"/>
      <color rgb="FF000000"/>
      <name val="Arial"/>
      <family val="2"/>
    </font>
    <font>
      <sz val="11"/>
      <color rgb="FF000000"/>
      <name val="Arial"/>
      <family val="2"/>
    </font>
    <font>
      <sz val="11"/>
      <color rgb="FF000000"/>
      <name val="Arial"/>
      <family val="34"/>
    </font>
    <font>
      <sz val="11"/>
      <color rgb="FF000000"/>
      <name val="Calibri"/>
      <family val="2"/>
      <scheme val="minor"/>
    </font>
    <font>
      <i/>
      <sz val="11"/>
      <color rgb="FF000000"/>
      <name val="Arial"/>
      <family val="2"/>
    </font>
    <font>
      <u/>
      <sz val="12"/>
      <color theme="4"/>
      <name val="Arial"/>
      <family val="2"/>
    </font>
  </fonts>
  <fills count="22">
    <fill>
      <patternFill patternType="none"/>
    </fill>
    <fill>
      <patternFill patternType="gray125"/>
    </fill>
    <fill>
      <patternFill patternType="solid">
        <fgColor theme="0" tint="-0.14999847407452621"/>
        <bgColor indexed="64"/>
      </patternFill>
    </fill>
    <fill>
      <patternFill patternType="solid">
        <fgColor rgb="FFFFCC99"/>
      </patternFill>
    </fill>
    <fill>
      <patternFill patternType="solid">
        <fgColor rgb="FFF2F2F2"/>
      </patternFill>
    </fill>
    <fill>
      <patternFill patternType="solid">
        <fgColor rgb="FFFFFFCC"/>
      </patternFill>
    </fill>
    <fill>
      <patternFill patternType="solid">
        <fgColor theme="0"/>
        <bgColor indexed="64"/>
      </patternFill>
    </fill>
    <fill>
      <patternFill patternType="solid">
        <fgColor rgb="FFFFC7CE"/>
      </patternFill>
    </fill>
    <fill>
      <patternFill patternType="solid">
        <fgColor theme="7" tint="0.79998168889431442"/>
        <bgColor indexed="65"/>
      </patternFill>
    </fill>
    <fill>
      <patternFill patternType="solid">
        <fgColor theme="7" tint="0.39997558519241921"/>
        <bgColor indexed="65"/>
      </patternFill>
    </fill>
    <fill>
      <patternFill patternType="solid">
        <fgColor theme="9" tint="0.79998168889431442"/>
        <bgColor indexed="65"/>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rgb="FFC6EFCE"/>
      </patternFill>
    </fill>
    <fill>
      <patternFill patternType="solid">
        <fgColor rgb="FFFFFFCC"/>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rgb="FFFFCCCC"/>
        <bgColor indexed="64"/>
      </patternFill>
    </fill>
    <fill>
      <patternFill patternType="solid">
        <fgColor theme="7" tint="0.39997558519241921"/>
        <bgColor indexed="64"/>
      </patternFill>
    </fill>
    <fill>
      <patternFill patternType="solid">
        <fgColor rgb="FFFF9999"/>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rgb="FF3F3F3F"/>
      </left>
      <right style="thin">
        <color rgb="FF3F3F3F"/>
      </right>
      <top style="thin">
        <color rgb="FF3F3F3F"/>
      </top>
      <bottom style="thin">
        <color rgb="FF3F3F3F"/>
      </bottom>
      <diagonal/>
    </border>
    <border>
      <left/>
      <right style="thin">
        <color indexed="64"/>
      </right>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18">
    <xf numFmtId="0" fontId="0" fillId="0" borderId="0"/>
    <xf numFmtId="43" fontId="1" fillId="0" borderId="0" applyFont="0" applyFill="0" applyBorder="0" applyAlignment="0" applyProtection="0"/>
    <xf numFmtId="0" fontId="2" fillId="0" borderId="2" applyNumberFormat="0" applyFill="0" applyAlignment="0" applyProtection="0"/>
    <xf numFmtId="0" fontId="3" fillId="0" borderId="3" applyNumberFormat="0" applyFill="0" applyAlignment="0" applyProtection="0"/>
    <xf numFmtId="0" fontId="4" fillId="0" borderId="4" applyNumberFormat="0" applyFill="0" applyAlignment="0" applyProtection="0"/>
    <xf numFmtId="0" fontId="5" fillId="3" borderId="5" applyNumberFormat="0" applyAlignment="0" applyProtection="0"/>
    <xf numFmtId="0" fontId="1" fillId="5" borderId="6" applyNumberFormat="0" applyFont="0" applyAlignment="0" applyProtection="0"/>
    <xf numFmtId="0" fontId="9" fillId="4" borderId="8" applyNumberFormat="0" applyAlignment="0" applyProtection="0"/>
    <xf numFmtId="0" fontId="34" fillId="0" borderId="0" applyNumberFormat="0" applyFill="0" applyBorder="0" applyAlignment="0" applyProtection="0"/>
    <xf numFmtId="0" fontId="25" fillId="0" borderId="11" applyNumberFormat="0" applyFill="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33" fillId="14" borderId="0" applyNumberFormat="0" applyBorder="0" applyAlignment="0" applyProtection="0"/>
    <xf numFmtId="0" fontId="27" fillId="7" borderId="0" applyNumberFormat="0" applyBorder="0" applyAlignment="0" applyProtection="0"/>
    <xf numFmtId="0" fontId="36" fillId="0" borderId="0" applyNumberFormat="0" applyFill="0" applyBorder="0" applyAlignment="0" applyProtection="0"/>
    <xf numFmtId="0" fontId="57" fillId="0" borderId="0" applyNumberFormat="0" applyFill="0" applyBorder="0" applyAlignment="0" applyProtection="0"/>
    <xf numFmtId="0" fontId="71" fillId="7" borderId="0" applyNumberFormat="0" applyBorder="0" applyAlignment="0" applyProtection="0"/>
  </cellStyleXfs>
  <cellXfs count="387">
    <xf numFmtId="0" fontId="0" fillId="0" borderId="0" xfId="0"/>
    <xf numFmtId="0" fontId="6" fillId="0" borderId="0" xfId="0" applyFont="1"/>
    <xf numFmtId="0" fontId="6" fillId="0" borderId="0" xfId="0" applyFont="1" applyFill="1" applyBorder="1"/>
    <xf numFmtId="0" fontId="6" fillId="6" borderId="0" xfId="0" applyFont="1" applyFill="1" applyBorder="1"/>
    <xf numFmtId="0" fontId="6" fillId="0" borderId="0" xfId="0" applyFont="1" applyFill="1" applyBorder="1" applyAlignment="1">
      <alignment wrapText="1"/>
    </xf>
    <xf numFmtId="0" fontId="8" fillId="0" borderId="0" xfId="0" applyFont="1"/>
    <xf numFmtId="0" fontId="6" fillId="0" borderId="0" xfId="0" applyFont="1" applyAlignment="1">
      <alignment horizontal="center" vertical="center"/>
    </xf>
    <xf numFmtId="0" fontId="11" fillId="0" borderId="0" xfId="0" applyFont="1" applyFill="1" applyBorder="1" applyAlignment="1">
      <alignment vertical="top"/>
    </xf>
    <xf numFmtId="0" fontId="13" fillId="0" borderId="0" xfId="0" applyFont="1"/>
    <xf numFmtId="0" fontId="13" fillId="6" borderId="0" xfId="0" applyFont="1" applyFill="1" applyBorder="1"/>
    <xf numFmtId="0" fontId="12" fillId="0" borderId="0" xfId="0" applyFont="1"/>
    <xf numFmtId="0" fontId="0" fillId="6" borderId="0" xfId="0" applyFill="1"/>
    <xf numFmtId="0" fontId="20" fillId="6" borderId="0" xfId="0" applyFont="1" applyFill="1"/>
    <xf numFmtId="0" fontId="6" fillId="6" borderId="0" xfId="0" applyFont="1" applyFill="1"/>
    <xf numFmtId="0" fontId="6" fillId="0" borderId="0" xfId="0" applyFont="1" applyBorder="1" applyAlignment="1">
      <alignment wrapText="1"/>
    </xf>
    <xf numFmtId="43" fontId="6" fillId="6" borderId="0" xfId="1" applyFont="1" applyFill="1" applyBorder="1" applyAlignment="1">
      <alignment wrapText="1"/>
    </xf>
    <xf numFmtId="0" fontId="24" fillId="0" borderId="0" xfId="0" applyFont="1" applyFill="1" applyBorder="1" applyAlignment="1">
      <alignment wrapText="1"/>
    </xf>
    <xf numFmtId="0" fontId="30" fillId="0" borderId="0" xfId="0" applyFont="1" applyAlignment="1">
      <alignment vertical="center"/>
    </xf>
    <xf numFmtId="0" fontId="30" fillId="6" borderId="0" xfId="0" applyFont="1" applyFill="1" applyBorder="1" applyAlignment="1">
      <alignment vertical="center"/>
    </xf>
    <xf numFmtId="0" fontId="30" fillId="0" borderId="0" xfId="0" applyFont="1"/>
    <xf numFmtId="0" fontId="30" fillId="6" borderId="0" xfId="0" applyFont="1" applyFill="1" applyBorder="1"/>
    <xf numFmtId="0" fontId="6" fillId="0" borderId="0" xfId="0" applyFont="1" applyFill="1"/>
    <xf numFmtId="0" fontId="28" fillId="6" borderId="0" xfId="12" applyFont="1" applyFill="1" applyBorder="1" applyAlignment="1">
      <alignment vertical="center" wrapText="1"/>
    </xf>
    <xf numFmtId="0" fontId="28" fillId="6" borderId="0" xfId="4" applyFont="1" applyFill="1" applyBorder="1" applyAlignment="1">
      <alignment vertical="center" wrapText="1"/>
    </xf>
    <xf numFmtId="0" fontId="10" fillId="0" borderId="0" xfId="0" applyFont="1"/>
    <xf numFmtId="0" fontId="6" fillId="11" borderId="0" xfId="0" applyFont="1" applyFill="1" applyBorder="1" applyAlignment="1">
      <alignment wrapText="1"/>
    </xf>
    <xf numFmtId="0" fontId="0" fillId="0" borderId="0" xfId="0" applyAlignment="1">
      <alignment wrapText="1"/>
    </xf>
    <xf numFmtId="43" fontId="6" fillId="0" borderId="0" xfId="1" applyFont="1" applyFill="1" applyBorder="1" applyAlignment="1">
      <alignment wrapText="1"/>
    </xf>
    <xf numFmtId="1" fontId="24" fillId="0" borderId="0" xfId="0" applyNumberFormat="1" applyFont="1" applyFill="1" applyBorder="1" applyAlignment="1">
      <alignment wrapText="1"/>
    </xf>
    <xf numFmtId="0" fontId="24" fillId="0" borderId="0" xfId="0" applyFont="1" applyBorder="1" applyAlignment="1">
      <alignment wrapText="1"/>
    </xf>
    <xf numFmtId="1" fontId="6" fillId="0" borderId="0" xfId="0" applyNumberFormat="1" applyFont="1" applyFill="1" applyBorder="1" applyAlignment="1">
      <alignment wrapText="1"/>
    </xf>
    <xf numFmtId="0" fontId="6" fillId="0" borderId="0" xfId="0" applyFont="1" applyFill="1" applyBorder="1" applyAlignment="1">
      <alignment vertical="center" wrapText="1"/>
    </xf>
    <xf numFmtId="1" fontId="6" fillId="0" borderId="0" xfId="0" applyNumberFormat="1" applyFont="1" applyFill="1" applyBorder="1" applyAlignment="1">
      <alignment vertical="center" wrapText="1"/>
    </xf>
    <xf numFmtId="0" fontId="7" fillId="0" borderId="0" xfId="0" applyFont="1" applyFill="1" applyBorder="1" applyAlignment="1">
      <alignment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right" vertical="center" wrapText="1"/>
    </xf>
    <xf numFmtId="0" fontId="6" fillId="0" borderId="0" xfId="0" applyFont="1" applyFill="1" applyBorder="1" applyAlignment="1">
      <alignment horizontal="center" wrapText="1"/>
    </xf>
    <xf numFmtId="9" fontId="6" fillId="0" borderId="0" xfId="0" applyNumberFormat="1" applyFont="1" applyFill="1" applyBorder="1" applyAlignment="1">
      <alignment vertical="center" wrapText="1"/>
    </xf>
    <xf numFmtId="0" fontId="6" fillId="6" borderId="0" xfId="0" applyFont="1" applyFill="1" applyBorder="1" applyAlignment="1">
      <alignment wrapText="1"/>
    </xf>
    <xf numFmtId="0" fontId="30" fillId="0" borderId="0" xfId="0" applyFont="1" applyFill="1" applyAlignment="1">
      <alignment vertical="center"/>
    </xf>
    <xf numFmtId="0" fontId="30" fillId="0" borderId="0" xfId="0" applyFont="1" applyFill="1" applyBorder="1" applyAlignment="1">
      <alignment vertical="center"/>
    </xf>
    <xf numFmtId="0" fontId="28" fillId="0" borderId="0" xfId="12" applyFont="1" applyFill="1" applyBorder="1" applyAlignment="1">
      <alignment vertical="center" wrapText="1"/>
    </xf>
    <xf numFmtId="0" fontId="21" fillId="6" borderId="0" xfId="0" applyFont="1" applyFill="1" applyAlignment="1">
      <alignment vertical="top" wrapText="1"/>
    </xf>
    <xf numFmtId="0" fontId="45" fillId="6" borderId="0" xfId="0" applyFont="1" applyFill="1" applyAlignment="1">
      <alignment wrapText="1"/>
    </xf>
    <xf numFmtId="0" fontId="0" fillId="6" borderId="0" xfId="0" applyFill="1" applyAlignment="1"/>
    <xf numFmtId="0" fontId="6" fillId="6" borderId="0" xfId="0" applyFont="1" applyFill="1" applyAlignment="1"/>
    <xf numFmtId="0" fontId="6" fillId="0" borderId="0" xfId="0" applyFont="1" applyFill="1" applyBorder="1" applyAlignment="1" applyProtection="1">
      <alignment wrapText="1"/>
      <protection locked="0"/>
    </xf>
    <xf numFmtId="0" fontId="37" fillId="0" borderId="0" xfId="0" applyFont="1" applyFill="1" applyBorder="1" applyAlignment="1" applyProtection="1">
      <alignment wrapText="1"/>
      <protection locked="0"/>
    </xf>
    <xf numFmtId="0" fontId="37" fillId="0" borderId="0" xfId="6" applyFont="1" applyFill="1" applyBorder="1" applyAlignment="1" applyProtection="1">
      <alignment wrapText="1"/>
      <protection locked="0"/>
    </xf>
    <xf numFmtId="0" fontId="43" fillId="0" borderId="12" xfId="8" applyFont="1" applyFill="1" applyBorder="1" applyAlignment="1" applyProtection="1">
      <alignment horizontal="center" vertical="center" wrapText="1"/>
      <protection hidden="1"/>
    </xf>
    <xf numFmtId="0" fontId="43" fillId="0" borderId="12" xfId="15" applyFont="1" applyBorder="1" applyAlignment="1" applyProtection="1">
      <alignment horizontal="center" vertical="center" wrapText="1"/>
      <protection locked="0"/>
    </xf>
    <xf numFmtId="0" fontId="43" fillId="0" borderId="1" xfId="15" applyFont="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0" fontId="43" fillId="0" borderId="1" xfId="0" applyFont="1" applyFill="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0" xfId="0" applyFont="1" applyBorder="1" applyAlignment="1">
      <alignment horizontal="center" vertical="center" wrapText="1"/>
    </xf>
    <xf numFmtId="0" fontId="43" fillId="0" borderId="1" xfId="8" applyFont="1" applyFill="1" applyBorder="1" applyAlignment="1" applyProtection="1">
      <alignment horizontal="center" vertical="center" wrapText="1"/>
      <protection hidden="1"/>
    </xf>
    <xf numFmtId="0" fontId="8" fillId="0" borderId="0" xfId="0" applyFont="1" applyFill="1"/>
    <xf numFmtId="0" fontId="19" fillId="6" borderId="19" xfId="0" applyFont="1" applyFill="1" applyBorder="1" applyAlignment="1" applyProtection="1">
      <alignment horizontal="center" vertical="center"/>
    </xf>
    <xf numFmtId="0" fontId="19" fillId="12" borderId="23" xfId="0" applyFont="1" applyFill="1" applyBorder="1" applyAlignment="1" applyProtection="1">
      <alignment vertical="center" wrapText="1"/>
    </xf>
    <xf numFmtId="0" fontId="48" fillId="11" borderId="0" xfId="0" applyFont="1" applyFill="1" applyBorder="1" applyAlignment="1">
      <alignment horizontal="left" indent="1"/>
    </xf>
    <xf numFmtId="0" fontId="8" fillId="0" borderId="0" xfId="0" applyFont="1" applyFill="1" applyBorder="1"/>
    <xf numFmtId="0" fontId="27" fillId="0" borderId="0" xfId="0" applyFont="1" applyFill="1" applyBorder="1" applyAlignment="1"/>
    <xf numFmtId="0" fontId="6" fillId="0" borderId="0" xfId="0" applyFont="1" applyAlignment="1">
      <alignment vertical="top"/>
    </xf>
    <xf numFmtId="0" fontId="6" fillId="0" borderId="0" xfId="0" applyFont="1" applyFill="1" applyBorder="1" applyAlignment="1">
      <alignment vertical="top"/>
    </xf>
    <xf numFmtId="0" fontId="6" fillId="15" borderId="13" xfId="0" applyFont="1" applyFill="1" applyBorder="1" applyAlignment="1" applyProtection="1">
      <alignment wrapText="1"/>
      <protection locked="0"/>
    </xf>
    <xf numFmtId="0" fontId="43" fillId="0" borderId="16" xfId="0" applyFont="1" applyBorder="1" applyAlignment="1" applyProtection="1">
      <alignment horizontal="center" vertical="center" wrapText="1"/>
      <protection locked="0"/>
    </xf>
    <xf numFmtId="0" fontId="43" fillId="0" borderId="12" xfId="0" applyFont="1" applyFill="1" applyBorder="1" applyAlignment="1" applyProtection="1">
      <alignment horizontal="center" vertical="center" wrapText="1"/>
      <protection locked="0"/>
    </xf>
    <xf numFmtId="0" fontId="43" fillId="0" borderId="12" xfId="0" applyFont="1" applyBorder="1" applyAlignment="1" applyProtection="1">
      <alignment horizontal="center" vertical="center" wrapText="1"/>
      <protection locked="0"/>
    </xf>
    <xf numFmtId="0" fontId="41" fillId="15" borderId="16" xfId="15" applyFont="1" applyFill="1" applyBorder="1" applyAlignment="1" applyProtection="1">
      <alignment wrapText="1"/>
      <protection locked="0"/>
    </xf>
    <xf numFmtId="0" fontId="41" fillId="15" borderId="16" xfId="15" applyFont="1" applyFill="1" applyBorder="1" applyAlignment="1" applyProtection="1">
      <alignment horizontal="left" wrapText="1"/>
      <protection locked="0"/>
    </xf>
    <xf numFmtId="43" fontId="6" fillId="0" borderId="0" xfId="1" applyFont="1" applyBorder="1" applyAlignment="1">
      <alignment wrapText="1"/>
    </xf>
    <xf numFmtId="0" fontId="0" fillId="0" borderId="0" xfId="0" applyFill="1" applyBorder="1" applyAlignment="1">
      <alignment wrapText="1"/>
    </xf>
    <xf numFmtId="0" fontId="24" fillId="11" borderId="0" xfId="0" applyFont="1" applyFill="1" applyBorder="1" applyAlignment="1">
      <alignment horizontal="left" indent="1"/>
    </xf>
    <xf numFmtId="0" fontId="8" fillId="11" borderId="0" xfId="0" applyFont="1" applyFill="1" applyAlignment="1">
      <alignment horizontal="left" indent="1"/>
    </xf>
    <xf numFmtId="0" fontId="24" fillId="0" borderId="0" xfId="0" applyFont="1" applyFill="1" applyBorder="1" applyAlignment="1">
      <alignment horizontal="left" indent="1"/>
    </xf>
    <xf numFmtId="0" fontId="11" fillId="0" borderId="0" xfId="0" applyFont="1" applyFill="1" applyBorder="1" applyAlignment="1">
      <alignment horizontal="left" vertical="top" indent="1"/>
    </xf>
    <xf numFmtId="0" fontId="52" fillId="0" borderId="0" xfId="6" applyFont="1" applyFill="1" applyBorder="1" applyAlignment="1">
      <alignment horizontal="left" vertical="top" wrapText="1" indent="1"/>
    </xf>
    <xf numFmtId="43" fontId="18" fillId="11" borderId="1" xfId="3" applyNumberFormat="1" applyFont="1" applyFill="1" applyBorder="1" applyAlignment="1">
      <alignment horizontal="center" vertical="center" wrapText="1"/>
    </xf>
    <xf numFmtId="0" fontId="18" fillId="6" borderId="0" xfId="4" applyFont="1" applyFill="1" applyBorder="1" applyAlignment="1">
      <alignment horizontal="left" vertical="center" wrapText="1" indent="1"/>
    </xf>
    <xf numFmtId="0" fontId="19" fillId="0" borderId="9" xfId="7" applyFont="1" applyFill="1" applyBorder="1" applyAlignment="1" applyProtection="1">
      <alignment horizontal="center" wrapText="1"/>
      <protection locked="0"/>
    </xf>
    <xf numFmtId="0" fontId="55" fillId="0" borderId="27" xfId="8" applyFont="1" applyFill="1" applyBorder="1" applyAlignment="1" applyProtection="1">
      <alignment horizontal="center" vertical="center" wrapText="1"/>
      <protection hidden="1"/>
    </xf>
    <xf numFmtId="0" fontId="55" fillId="0" borderId="27" xfId="15" applyFont="1" applyBorder="1" applyAlignment="1" applyProtection="1">
      <alignment horizontal="center" vertical="center" wrapText="1"/>
      <protection locked="0"/>
    </xf>
    <xf numFmtId="0" fontId="55" fillId="0" borderId="18" xfId="15" applyFont="1" applyBorder="1" applyAlignment="1" applyProtection="1">
      <alignment horizontal="center" vertical="center" wrapText="1"/>
      <protection locked="0"/>
    </xf>
    <xf numFmtId="0" fontId="55" fillId="0" borderId="12" xfId="8" applyFont="1" applyFill="1" applyBorder="1" applyAlignment="1" applyProtection="1">
      <alignment horizontal="center" vertical="center" wrapText="1"/>
      <protection hidden="1"/>
    </xf>
    <xf numFmtId="0" fontId="55" fillId="0" borderId="1" xfId="15" applyFont="1" applyBorder="1" applyAlignment="1" applyProtection="1">
      <alignment horizontal="center" vertical="center" wrapText="1"/>
      <protection locked="0"/>
    </xf>
    <xf numFmtId="0" fontId="55" fillId="0" borderId="1" xfId="0" applyFont="1" applyFill="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0" fontId="55" fillId="0" borderId="0" xfId="0" applyFont="1" applyBorder="1" applyAlignment="1">
      <alignment horizontal="center" vertical="center" wrapText="1"/>
    </xf>
    <xf numFmtId="0" fontId="55" fillId="0" borderId="31" xfId="8" applyFont="1" applyFill="1" applyBorder="1" applyAlignment="1" applyProtection="1">
      <alignment horizontal="center" vertical="center" wrapText="1"/>
      <protection hidden="1"/>
    </xf>
    <xf numFmtId="0" fontId="55" fillId="0" borderId="31" xfId="0" applyFont="1" applyFill="1" applyBorder="1" applyAlignment="1" applyProtection="1">
      <alignment horizontal="center" vertical="center" wrapText="1"/>
      <protection locked="0"/>
    </xf>
    <xf numFmtId="0" fontId="55" fillId="0" borderId="31" xfId="0" applyFont="1" applyBorder="1" applyAlignment="1" applyProtection="1">
      <alignment horizontal="center" vertical="center" wrapText="1"/>
      <protection locked="0"/>
    </xf>
    <xf numFmtId="0" fontId="55" fillId="0" borderId="31" xfId="15" applyFont="1" applyBorder="1" applyAlignment="1" applyProtection="1">
      <alignment horizontal="center" vertical="center" wrapText="1"/>
      <protection locked="0"/>
    </xf>
    <xf numFmtId="0" fontId="55" fillId="0" borderId="22" xfId="15" applyFont="1" applyBorder="1" applyAlignment="1" applyProtection="1">
      <alignment horizontal="center" vertical="center" wrapText="1"/>
      <protection locked="0"/>
    </xf>
    <xf numFmtId="0" fontId="55" fillId="0" borderId="27" xfId="0" applyFont="1" applyFill="1" applyBorder="1" applyAlignment="1" applyProtection="1">
      <alignment horizontal="center" vertical="center" wrapText="1"/>
      <protection locked="0"/>
    </xf>
    <xf numFmtId="0" fontId="55" fillId="0" borderId="27" xfId="0" applyFont="1" applyBorder="1" applyAlignment="1" applyProtection="1">
      <alignment horizontal="center" vertical="center" wrapText="1"/>
      <protection locked="0"/>
    </xf>
    <xf numFmtId="0" fontId="55" fillId="0" borderId="30" xfId="8" applyFont="1" applyFill="1" applyBorder="1" applyAlignment="1" applyProtection="1">
      <alignment horizontal="center" vertical="center" wrapText="1"/>
      <protection hidden="1"/>
    </xf>
    <xf numFmtId="0" fontId="20" fillId="6" borderId="0" xfId="0" applyFont="1" applyFill="1" applyAlignment="1">
      <alignment vertical="top"/>
    </xf>
    <xf numFmtId="0" fontId="6" fillId="6" borderId="0" xfId="0" applyFont="1" applyFill="1" applyAlignment="1">
      <alignment vertical="top"/>
    </xf>
    <xf numFmtId="0" fontId="0" fillId="6" borderId="0" xfId="0" applyFill="1" applyAlignment="1">
      <alignment vertical="top"/>
    </xf>
    <xf numFmtId="0" fontId="0" fillId="6" borderId="0" xfId="0" applyFill="1" applyAlignment="1">
      <alignment horizontal="left" indent="1"/>
    </xf>
    <xf numFmtId="0" fontId="45" fillId="6" borderId="0" xfId="0" applyFont="1" applyFill="1" applyAlignment="1">
      <alignment horizontal="left" vertical="center" wrapText="1" indent="1"/>
    </xf>
    <xf numFmtId="0" fontId="6" fillId="6" borderId="0" xfId="0" applyFont="1" applyFill="1" applyAlignment="1">
      <alignment horizontal="left" vertical="center" indent="1"/>
    </xf>
    <xf numFmtId="0" fontId="0" fillId="6" borderId="0" xfId="0" applyFill="1" applyAlignment="1">
      <alignment horizontal="left" vertical="center" indent="1"/>
    </xf>
    <xf numFmtId="0" fontId="27" fillId="6" borderId="0" xfId="0" applyFont="1" applyFill="1" applyAlignment="1">
      <alignment horizontal="left" vertical="center" wrapText="1" indent="1"/>
    </xf>
    <xf numFmtId="0" fontId="44" fillId="12" borderId="1" xfId="0" applyFont="1" applyFill="1" applyBorder="1" applyAlignment="1">
      <alignment horizontal="left" vertical="center" indent="1"/>
    </xf>
    <xf numFmtId="0" fontId="44" fillId="12" borderId="1" xfId="0" applyFont="1" applyFill="1" applyBorder="1" applyAlignment="1">
      <alignment horizontal="left" vertical="center" wrapText="1" indent="1"/>
    </xf>
    <xf numFmtId="0" fontId="56" fillId="11" borderId="0" xfId="0" applyFont="1" applyFill="1" applyAlignment="1">
      <alignment horizontal="left" vertical="center" wrapText="1" indent="1"/>
    </xf>
    <xf numFmtId="0" fontId="27" fillId="0" borderId="0" xfId="0" applyFont="1" applyFill="1" applyAlignment="1">
      <alignment horizontal="left" vertical="center" wrapText="1" indent="1"/>
    </xf>
    <xf numFmtId="0" fontId="24" fillId="6" borderId="0" xfId="0" applyFont="1" applyFill="1" applyBorder="1" applyAlignment="1">
      <alignment horizontal="left" vertical="center" wrapText="1" indent="1"/>
    </xf>
    <xf numFmtId="0" fontId="0" fillId="6" borderId="0" xfId="0" applyFill="1" applyAlignment="1">
      <alignment vertical="center"/>
    </xf>
    <xf numFmtId="0" fontId="49" fillId="0" borderId="0" xfId="6" applyFont="1" applyFill="1" applyBorder="1" applyAlignment="1">
      <alignment vertical="center" wrapText="1"/>
    </xf>
    <xf numFmtId="0" fontId="12" fillId="0" borderId="0" xfId="0" applyFont="1" applyFill="1"/>
    <xf numFmtId="0" fontId="40" fillId="0" borderId="0" xfId="0" applyFont="1" applyBorder="1" applyAlignment="1">
      <alignment horizontal="left" vertical="center" wrapText="1" indent="1"/>
    </xf>
    <xf numFmtId="0" fontId="40" fillId="0" borderId="0" xfId="0" applyFont="1" applyBorder="1" applyAlignment="1">
      <alignment horizontal="left" vertical="center" indent="1"/>
    </xf>
    <xf numFmtId="0" fontId="6" fillId="11" borderId="0" xfId="0" applyFont="1" applyFill="1" applyBorder="1" applyAlignment="1" applyProtection="1">
      <alignment wrapText="1"/>
    </xf>
    <xf numFmtId="43" fontId="20" fillId="6" borderId="0" xfId="1" applyFont="1" applyFill="1" applyBorder="1" applyAlignment="1" applyProtection="1">
      <alignment wrapText="1"/>
    </xf>
    <xf numFmtId="0" fontId="20" fillId="0" borderId="0" xfId="0" applyFont="1" applyAlignment="1" applyProtection="1">
      <alignment wrapText="1"/>
    </xf>
    <xf numFmtId="0" fontId="42" fillId="12" borderId="17" xfId="0" applyFont="1" applyFill="1" applyBorder="1" applyAlignment="1" applyProtection="1">
      <alignment horizontal="center" vertical="center" wrapText="1"/>
    </xf>
    <xf numFmtId="0" fontId="42" fillId="12" borderId="18" xfId="0" applyFont="1" applyFill="1" applyBorder="1" applyAlignment="1" applyProtection="1">
      <alignment horizontal="center" vertical="center" wrapText="1"/>
    </xf>
    <xf numFmtId="0" fontId="42" fillId="0" borderId="20" xfId="0" applyFont="1" applyBorder="1" applyAlignment="1" applyProtection="1">
      <alignment horizontal="center" vertical="center" wrapText="1"/>
    </xf>
    <xf numFmtId="0" fontId="19" fillId="12" borderId="24" xfId="0" applyFont="1" applyFill="1" applyBorder="1" applyAlignment="1" applyProtection="1">
      <alignment vertical="center" wrapText="1"/>
    </xf>
    <xf numFmtId="0" fontId="19" fillId="0" borderId="19" xfId="0" applyFont="1" applyBorder="1" applyAlignment="1" applyProtection="1">
      <alignment horizontal="center" vertical="center" wrapText="1"/>
    </xf>
    <xf numFmtId="0" fontId="42" fillId="12" borderId="25" xfId="0" applyFont="1" applyFill="1" applyBorder="1" applyAlignment="1" applyProtection="1">
      <alignment vertical="center" wrapText="1"/>
    </xf>
    <xf numFmtId="0" fontId="42" fillId="0" borderId="21" xfId="0" applyFont="1" applyBorder="1" applyAlignment="1" applyProtection="1">
      <alignment horizontal="center" vertical="center" wrapText="1"/>
    </xf>
    <xf numFmtId="0" fontId="42" fillId="0" borderId="22" xfId="0" applyFont="1" applyBorder="1" applyAlignment="1" applyProtection="1">
      <alignment horizontal="center" vertical="center" wrapText="1"/>
    </xf>
    <xf numFmtId="0" fontId="0" fillId="0" borderId="0" xfId="0" applyAlignment="1" applyProtection="1">
      <alignment wrapText="1"/>
    </xf>
    <xf numFmtId="0" fontId="48" fillId="11" borderId="0" xfId="0" applyFont="1" applyFill="1" applyBorder="1" applyAlignment="1" applyProtection="1">
      <alignment horizontal="left" indent="1"/>
    </xf>
    <xf numFmtId="0" fontId="22" fillId="11" borderId="0" xfId="2" applyFont="1" applyFill="1" applyBorder="1" applyProtection="1"/>
    <xf numFmtId="0" fontId="27" fillId="0" borderId="0" xfId="0" applyFont="1" applyFill="1" applyBorder="1" applyAlignment="1" applyProtection="1">
      <alignment horizontal="left" indent="1"/>
    </xf>
    <xf numFmtId="0" fontId="0" fillId="0" borderId="0" xfId="0" applyFill="1" applyBorder="1" applyAlignment="1" applyProtection="1">
      <alignment horizontal="left" indent="1"/>
    </xf>
    <xf numFmtId="0" fontId="0" fillId="0" borderId="0" xfId="0" applyBorder="1" applyAlignment="1" applyProtection="1">
      <alignment horizontal="left" indent="1"/>
    </xf>
    <xf numFmtId="0" fontId="32" fillId="0" borderId="0" xfId="7" applyFont="1" applyFill="1" applyBorder="1" applyAlignment="1" applyProtection="1">
      <alignment horizontal="center" vertical="center"/>
    </xf>
    <xf numFmtId="0" fontId="27" fillId="0" borderId="0" xfId="4" applyFont="1" applyFill="1" applyBorder="1" applyAlignment="1" applyProtection="1">
      <alignment horizontal="left" vertical="center" wrapText="1" indent="1"/>
    </xf>
    <xf numFmtId="0" fontId="28" fillId="0" borderId="0" xfId="12" applyFont="1" applyFill="1" applyBorder="1" applyAlignment="1" applyProtection="1">
      <alignment vertical="center" wrapText="1"/>
    </xf>
    <xf numFmtId="0" fontId="27" fillId="0" borderId="0" xfId="0" applyFont="1" applyAlignment="1" applyProtection="1">
      <alignment horizontal="left" vertical="center" indent="1"/>
    </xf>
    <xf numFmtId="0" fontId="28" fillId="6" borderId="0" xfId="4" applyFont="1" applyFill="1" applyBorder="1" applyAlignment="1" applyProtection="1">
      <alignment horizontal="left" vertical="center" wrapText="1" indent="1"/>
    </xf>
    <xf numFmtId="0" fontId="58" fillId="6" borderId="0" xfId="16" applyFont="1" applyFill="1" applyAlignment="1">
      <alignment horizontal="left" vertical="center" wrapText="1" indent="1"/>
    </xf>
    <xf numFmtId="43" fontId="20" fillId="6" borderId="0" xfId="1" applyFont="1" applyFill="1" applyBorder="1" applyAlignment="1" applyProtection="1">
      <alignment horizontal="center" wrapText="1"/>
    </xf>
    <xf numFmtId="0" fontId="20" fillId="0" borderId="0" xfId="0" applyFont="1" applyAlignment="1" applyProtection="1">
      <alignment horizontal="center" wrapText="1"/>
    </xf>
    <xf numFmtId="0" fontId="64" fillId="2" borderId="38" xfId="0" applyFont="1" applyFill="1" applyBorder="1" applyAlignment="1" applyProtection="1">
      <alignment horizontal="center" vertical="center"/>
    </xf>
    <xf numFmtId="0" fontId="66" fillId="0" borderId="0" xfId="12" applyFont="1" applyFill="1" applyBorder="1" applyAlignment="1" applyProtection="1">
      <alignment horizontal="center" vertical="center" wrapText="1"/>
    </xf>
    <xf numFmtId="0" fontId="66" fillId="0" borderId="0" xfId="0" applyFont="1" applyAlignment="1" applyProtection="1">
      <alignment horizontal="center"/>
    </xf>
    <xf numFmtId="0" fontId="67" fillId="6" borderId="0" xfId="4" applyFont="1" applyFill="1" applyBorder="1" applyAlignment="1" applyProtection="1">
      <alignment horizontal="center" vertical="center" wrapText="1"/>
    </xf>
    <xf numFmtId="0" fontId="66" fillId="2" borderId="38" xfId="7" applyFont="1" applyFill="1" applyBorder="1" applyAlignment="1" applyProtection="1">
      <alignment horizontal="center" vertical="center" wrapText="1"/>
    </xf>
    <xf numFmtId="0" fontId="68" fillId="2" borderId="37" xfId="5" applyFont="1" applyFill="1" applyBorder="1" applyAlignment="1" applyProtection="1">
      <alignment horizontal="left" vertical="center" indent="1"/>
    </xf>
    <xf numFmtId="0" fontId="20" fillId="0" borderId="0" xfId="0" applyFont="1" applyFill="1" applyBorder="1" applyAlignment="1">
      <alignment vertical="top"/>
    </xf>
    <xf numFmtId="0" fontId="20" fillId="6" borderId="0" xfId="0" applyFont="1" applyFill="1" applyBorder="1" applyAlignment="1">
      <alignment vertical="top"/>
    </xf>
    <xf numFmtId="0" fontId="44" fillId="0" borderId="0" xfId="0" applyFont="1" applyFill="1" applyBorder="1" applyAlignment="1">
      <alignment horizontal="left" vertical="center" indent="1"/>
    </xf>
    <xf numFmtId="0" fontId="51" fillId="0" borderId="0" xfId="0" applyFont="1" applyFill="1" applyBorder="1" applyAlignment="1">
      <alignment horizontal="left" vertical="center" wrapText="1" indent="1"/>
    </xf>
    <xf numFmtId="0" fontId="21" fillId="6" borderId="0" xfId="0" applyFont="1" applyFill="1" applyBorder="1" applyAlignment="1">
      <alignment vertical="top" wrapText="1"/>
    </xf>
    <xf numFmtId="0" fontId="24" fillId="0" borderId="0" xfId="0" applyFont="1" applyFill="1" applyBorder="1" applyAlignment="1">
      <alignment horizontal="left" vertical="center" wrapText="1" indent="1"/>
    </xf>
    <xf numFmtId="0" fontId="40" fillId="0" borderId="0" xfId="0" applyFont="1" applyFill="1" applyBorder="1" applyAlignment="1">
      <alignment horizontal="left" vertical="center" wrapText="1" indent="1"/>
    </xf>
    <xf numFmtId="0" fontId="0" fillId="0" borderId="0" xfId="0" applyFill="1" applyBorder="1" applyAlignment="1"/>
    <xf numFmtId="0" fontId="0" fillId="0" borderId="0" xfId="0" applyFill="1" applyBorder="1" applyAlignment="1">
      <alignment horizontal="left" vertical="center" indent="1"/>
    </xf>
    <xf numFmtId="0" fontId="44" fillId="0" borderId="0" xfId="0" applyFont="1" applyFill="1" applyBorder="1" applyAlignment="1">
      <alignment horizontal="left" vertical="center" wrapText="1" indent="1"/>
    </xf>
    <xf numFmtId="0" fontId="0" fillId="0" borderId="0" xfId="0" applyFill="1" applyBorder="1"/>
    <xf numFmtId="0" fontId="51" fillId="12" borderId="0" xfId="0" applyFont="1" applyFill="1" applyAlignment="1">
      <alignment horizontal="left" vertical="center" wrapText="1" indent="1"/>
    </xf>
    <xf numFmtId="0" fontId="39" fillId="11" borderId="0" xfId="0" applyFont="1" applyFill="1" applyAlignment="1">
      <alignment horizontal="left" vertical="center" wrapText="1" indent="1"/>
    </xf>
    <xf numFmtId="0" fontId="0" fillId="0" borderId="0" xfId="0" applyAlignment="1">
      <alignment horizontal="left" vertical="center" indent="1"/>
    </xf>
    <xf numFmtId="0" fontId="58" fillId="0" borderId="0" xfId="16" applyFont="1" applyBorder="1" applyAlignment="1">
      <alignment horizontal="left" vertical="center" wrapText="1" indent="1"/>
    </xf>
    <xf numFmtId="0" fontId="24" fillId="0" borderId="0" xfId="0" applyFont="1" applyAlignment="1">
      <alignment horizontal="left" vertical="center" indent="1"/>
    </xf>
    <xf numFmtId="0" fontId="24" fillId="0" borderId="0" xfId="0" applyFont="1"/>
    <xf numFmtId="0" fontId="40" fillId="0" borderId="0" xfId="0" applyFont="1" applyAlignment="1">
      <alignment horizontal="left" vertical="center" wrapText="1" indent="1"/>
    </xf>
    <xf numFmtId="0" fontId="20" fillId="0" borderId="0" xfId="0" applyFont="1" applyAlignment="1" applyProtection="1">
      <alignment wrapText="1"/>
      <protection locked="0"/>
    </xf>
    <xf numFmtId="0" fontId="20" fillId="11" borderId="0" xfId="0" applyFont="1" applyFill="1" applyBorder="1" applyAlignment="1" applyProtection="1">
      <alignment horizontal="center" wrapText="1"/>
      <protection locked="0"/>
    </xf>
    <xf numFmtId="0" fontId="19" fillId="11" borderId="0" xfId="0" applyFont="1" applyFill="1" applyBorder="1" applyAlignment="1" applyProtection="1">
      <alignment vertical="top"/>
      <protection locked="0"/>
    </xf>
    <xf numFmtId="0" fontId="6" fillId="6" borderId="0" xfId="0" applyFont="1" applyFill="1" applyBorder="1" applyAlignment="1" applyProtection="1">
      <alignment wrapText="1"/>
      <protection locked="0"/>
    </xf>
    <xf numFmtId="43" fontId="20" fillId="6" borderId="0" xfId="1" applyFont="1" applyFill="1" applyBorder="1" applyAlignment="1" applyProtection="1">
      <alignment wrapText="1"/>
      <protection locked="0"/>
    </xf>
    <xf numFmtId="0" fontId="20" fillId="0" borderId="0" xfId="0" applyFont="1" applyBorder="1" applyAlignment="1" applyProtection="1">
      <alignment wrapText="1"/>
      <protection locked="0"/>
    </xf>
    <xf numFmtId="0" fontId="20" fillId="0" borderId="0" xfId="0" applyFont="1" applyAlignment="1" applyProtection="1">
      <alignment horizontal="center" wrapText="1"/>
      <protection locked="0"/>
    </xf>
    <xf numFmtId="0" fontId="42" fillId="0" borderId="0" xfId="9" applyFont="1" applyFill="1" applyBorder="1" applyAlignment="1" applyProtection="1">
      <alignment horizontal="center" wrapText="1"/>
      <protection locked="0"/>
    </xf>
    <xf numFmtId="0" fontId="20" fillId="0" borderId="0" xfId="9" applyFont="1" applyFill="1" applyBorder="1" applyAlignment="1" applyProtection="1">
      <alignment horizontal="center" vertical="center" wrapText="1"/>
      <protection locked="0"/>
    </xf>
    <xf numFmtId="43" fontId="20" fillId="0" borderId="0" xfId="9" applyNumberFormat="1" applyFont="1" applyFill="1" applyBorder="1" applyAlignment="1" applyProtection="1">
      <alignment horizontal="center" vertical="center" wrapText="1"/>
      <protection locked="0"/>
    </xf>
    <xf numFmtId="1" fontId="20" fillId="0" borderId="0" xfId="9" applyNumberFormat="1" applyFont="1" applyFill="1" applyBorder="1" applyAlignment="1" applyProtection="1">
      <alignment horizontal="center" vertical="center" wrapText="1"/>
      <protection locked="0"/>
    </xf>
    <xf numFmtId="0" fontId="20" fillId="0" borderId="0" xfId="9" applyFont="1" applyFill="1" applyBorder="1" applyAlignment="1" applyProtection="1">
      <alignment horizontal="center" wrapText="1"/>
      <protection locked="0"/>
    </xf>
    <xf numFmtId="0" fontId="18" fillId="11" borderId="1" xfId="3" applyFont="1" applyFill="1" applyBorder="1" applyAlignment="1" applyProtection="1">
      <alignment horizontal="center" vertical="center" wrapText="1"/>
      <protection locked="0"/>
    </xf>
    <xf numFmtId="43" fontId="18" fillId="11" borderId="1" xfId="3" applyNumberFormat="1" applyFont="1" applyFill="1" applyBorder="1" applyAlignment="1" applyProtection="1">
      <alignment horizontal="center" vertical="center" wrapText="1"/>
      <protection locked="0"/>
    </xf>
    <xf numFmtId="43" fontId="18" fillId="2" borderId="1" xfId="3" applyNumberFormat="1" applyFont="1" applyFill="1" applyBorder="1" applyAlignment="1" applyProtection="1">
      <alignment horizontal="center" vertical="center" wrapText="1"/>
      <protection locked="0"/>
    </xf>
    <xf numFmtId="0" fontId="18" fillId="11" borderId="10" xfId="3" applyFont="1" applyFill="1" applyBorder="1" applyAlignment="1" applyProtection="1">
      <alignment horizontal="center" vertical="center" wrapText="1"/>
      <protection locked="0"/>
    </xf>
    <xf numFmtId="0" fontId="18" fillId="11" borderId="13" xfId="3" applyFont="1" applyFill="1" applyBorder="1" applyAlignment="1" applyProtection="1">
      <alignment horizontal="center" vertical="center" wrapText="1"/>
      <protection locked="0"/>
    </xf>
    <xf numFmtId="43" fontId="20" fillId="0" borderId="0" xfId="1" applyFont="1" applyFill="1" applyBorder="1" applyAlignment="1" applyProtection="1">
      <alignment wrapText="1"/>
      <protection locked="0"/>
    </xf>
    <xf numFmtId="43" fontId="20" fillId="0" borderId="7" xfId="1" applyFont="1" applyFill="1" applyBorder="1" applyAlignment="1" applyProtection="1">
      <alignment wrapText="1"/>
      <protection locked="0"/>
    </xf>
    <xf numFmtId="43" fontId="20" fillId="0" borderId="7" xfId="1" applyFont="1" applyBorder="1" applyAlignment="1" applyProtection="1">
      <alignment wrapText="1"/>
      <protection locked="0"/>
    </xf>
    <xf numFmtId="0" fontId="18" fillId="0" borderId="12" xfId="8" applyFont="1" applyBorder="1" applyAlignment="1" applyProtection="1">
      <alignment horizontal="center" vertical="center" wrapText="1"/>
      <protection locked="0" hidden="1"/>
    </xf>
    <xf numFmtId="0" fontId="18" fillId="0" borderId="13" xfId="15" applyFont="1" applyBorder="1" applyAlignment="1" applyProtection="1">
      <alignment horizontal="center" vertical="center" wrapText="1"/>
      <protection locked="0"/>
    </xf>
    <xf numFmtId="0" fontId="18" fillId="0" borderId="12" xfId="8" applyFont="1" applyFill="1" applyBorder="1" applyAlignment="1" applyProtection="1">
      <alignment horizontal="center" vertical="center" wrapText="1"/>
      <protection locked="0" hidden="1"/>
    </xf>
    <xf numFmtId="0" fontId="18" fillId="0" borderId="12" xfId="15" applyFont="1" applyBorder="1" applyAlignment="1" applyProtection="1">
      <alignment horizontal="center" vertical="center" wrapText="1"/>
      <protection locked="0"/>
    </xf>
    <xf numFmtId="0" fontId="18" fillId="0" borderId="39" xfId="15" applyFont="1" applyBorder="1" applyAlignment="1" applyProtection="1">
      <alignment horizontal="center" vertical="center" wrapText="1"/>
      <protection locked="0"/>
    </xf>
    <xf numFmtId="0" fontId="18" fillId="0" borderId="1" xfId="15" applyFont="1" applyBorder="1" applyAlignment="1" applyProtection="1">
      <alignment horizontal="center" vertical="center" wrapText="1"/>
      <protection locked="0"/>
    </xf>
    <xf numFmtId="0" fontId="18" fillId="0" borderId="16" xfId="15" applyFont="1" applyBorder="1" applyAlignment="1" applyProtection="1">
      <alignment horizontal="center" vertical="center" wrapText="1"/>
      <protection locked="0"/>
    </xf>
    <xf numFmtId="0" fontId="20" fillId="0" borderId="0" xfId="0" applyFont="1" applyFill="1" applyBorder="1" applyAlignment="1" applyProtection="1">
      <alignment wrapText="1"/>
      <protection locked="0"/>
    </xf>
    <xf numFmtId="1" fontId="20" fillId="0" borderId="0" xfId="0" applyNumberFormat="1" applyFont="1" applyFill="1" applyBorder="1" applyAlignment="1" applyProtection="1">
      <alignment wrapText="1"/>
      <protection locked="0"/>
    </xf>
    <xf numFmtId="0" fontId="18" fillId="0" borderId="10" xfId="15" applyFont="1" applyBorder="1" applyAlignment="1" applyProtection="1">
      <alignment horizontal="center" vertical="center" wrapText="1"/>
      <protection locked="0"/>
    </xf>
    <xf numFmtId="1" fontId="6" fillId="0" borderId="0" xfId="0" applyNumberFormat="1" applyFont="1" applyFill="1" applyBorder="1" applyAlignment="1" applyProtection="1">
      <alignment wrapText="1"/>
      <protection locked="0"/>
    </xf>
    <xf numFmtId="0" fontId="6" fillId="0" borderId="0" xfId="0" applyFont="1" applyBorder="1" applyAlignment="1" applyProtection="1">
      <alignment wrapText="1"/>
      <protection locked="0"/>
    </xf>
    <xf numFmtId="0" fontId="18" fillId="0" borderId="1" xfId="0" applyFont="1" applyFill="1" applyBorder="1" applyAlignment="1" applyProtection="1">
      <alignment horizontal="center" vertical="center" wrapText="1"/>
      <protection locked="0"/>
    </xf>
    <xf numFmtId="0" fontId="20" fillId="0" borderId="13" xfId="0" applyFont="1" applyBorder="1" applyAlignment="1" applyProtection="1">
      <alignment horizontal="center" vertical="center" wrapText="1"/>
      <protection locked="0"/>
    </xf>
    <xf numFmtId="0" fontId="20" fillId="0" borderId="1" xfId="0" applyFont="1" applyBorder="1" applyAlignment="1" applyProtection="1">
      <alignment horizontal="center" wrapText="1"/>
      <protection locked="0"/>
    </xf>
    <xf numFmtId="0" fontId="20" fillId="0" borderId="1" xfId="0" applyFont="1" applyFill="1" applyBorder="1" applyAlignment="1" applyProtection="1">
      <alignment horizontal="center" wrapText="1"/>
      <protection locked="0"/>
    </xf>
    <xf numFmtId="0" fontId="20" fillId="0" borderId="10" xfId="0" applyFont="1" applyFill="1" applyBorder="1" applyAlignment="1" applyProtection="1">
      <alignment horizontal="center" wrapText="1"/>
      <protection locked="0"/>
    </xf>
    <xf numFmtId="0" fontId="20" fillId="0" borderId="13" xfId="0" applyFont="1" applyFill="1" applyBorder="1" applyAlignment="1" applyProtection="1">
      <alignment horizontal="center" wrapText="1"/>
      <protection locked="0"/>
    </xf>
    <xf numFmtId="0" fontId="18" fillId="0" borderId="1" xfId="0" applyFont="1" applyFill="1" applyBorder="1" applyAlignment="1" applyProtection="1">
      <alignment horizontal="center" wrapText="1"/>
      <protection locked="0"/>
    </xf>
    <xf numFmtId="0" fontId="6" fillId="0" borderId="0" xfId="0" applyFont="1" applyFill="1" applyBorder="1" applyAlignment="1" applyProtection="1">
      <alignment vertical="center" wrapText="1"/>
      <protection locked="0"/>
    </xf>
    <xf numFmtId="1" fontId="6" fillId="0" borderId="0" xfId="0" applyNumberFormat="1" applyFont="1" applyFill="1" applyBorder="1" applyAlignment="1" applyProtection="1">
      <alignment vertical="center" wrapText="1"/>
      <protection locked="0"/>
    </xf>
    <xf numFmtId="0" fontId="7" fillId="0" borderId="0" xfId="0" applyFont="1" applyFill="1" applyBorder="1" applyAlignment="1" applyProtection="1">
      <alignment vertical="center" wrapText="1"/>
      <protection locked="0"/>
    </xf>
    <xf numFmtId="0" fontId="6" fillId="6" borderId="1" xfId="0" applyFont="1" applyFill="1" applyBorder="1" applyAlignment="1" applyProtection="1">
      <alignment wrapText="1"/>
      <protection locked="0"/>
    </xf>
    <xf numFmtId="0" fontId="20" fillId="0" borderId="13"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right" vertical="center" wrapText="1"/>
      <protection locked="0"/>
    </xf>
    <xf numFmtId="0" fontId="6" fillId="0" borderId="0" xfId="0" applyFont="1" applyFill="1" applyBorder="1" applyAlignment="1" applyProtection="1">
      <alignment horizontal="center" wrapText="1"/>
      <protection locked="0"/>
    </xf>
    <xf numFmtId="9" fontId="6" fillId="0" borderId="0" xfId="0" applyNumberFormat="1" applyFont="1" applyFill="1" applyBorder="1" applyAlignment="1" applyProtection="1">
      <alignment vertical="center" wrapText="1"/>
      <protection locked="0"/>
    </xf>
    <xf numFmtId="0" fontId="20" fillId="0" borderId="1" xfId="0" applyFont="1" applyBorder="1" applyAlignment="1" applyProtection="1">
      <alignment horizontal="center" vertical="center" wrapText="1"/>
      <protection locked="0"/>
    </xf>
    <xf numFmtId="0" fontId="20" fillId="0" borderId="10" xfId="0" applyFont="1" applyBorder="1" applyAlignment="1" applyProtection="1">
      <alignment horizontal="center" wrapText="1"/>
      <protection locked="0"/>
    </xf>
    <xf numFmtId="0" fontId="20" fillId="0" borderId="13" xfId="0" applyFont="1" applyBorder="1" applyAlignment="1" applyProtection="1">
      <alignment horizontal="center" wrapText="1"/>
      <protection locked="0"/>
    </xf>
    <xf numFmtId="0" fontId="20" fillId="0" borderId="0" xfId="0" applyFont="1" applyBorder="1" applyAlignment="1" applyProtection="1">
      <alignment vertical="center" wrapText="1"/>
      <protection locked="0"/>
    </xf>
    <xf numFmtId="0" fontId="20" fillId="0" borderId="0" xfId="0" applyFont="1" applyBorder="1" applyAlignment="1" applyProtection="1">
      <alignment horizontal="center" wrapText="1"/>
      <protection locked="0"/>
    </xf>
    <xf numFmtId="0" fontId="14" fillId="6" borderId="0" xfId="0" applyFont="1" applyFill="1" applyBorder="1" applyAlignment="1">
      <alignment horizontal="left" vertical="center" wrapText="1" indent="1"/>
    </xf>
    <xf numFmtId="0" fontId="15" fillId="6" borderId="0" xfId="0" applyFont="1" applyFill="1" applyBorder="1" applyAlignment="1">
      <alignment horizontal="left" vertical="center" wrapText="1" indent="1"/>
    </xf>
    <xf numFmtId="0" fontId="23" fillId="6" borderId="0" xfId="0" applyFont="1" applyFill="1" applyBorder="1" applyAlignment="1">
      <alignment horizontal="left" vertical="center" wrapText="1" indent="1"/>
    </xf>
    <xf numFmtId="0" fontId="16" fillId="6" borderId="0" xfId="0" applyFont="1" applyFill="1" applyBorder="1" applyAlignment="1">
      <alignment horizontal="left" wrapText="1" indent="1"/>
    </xf>
    <xf numFmtId="17" fontId="17" fillId="6" borderId="0" xfId="0" quotePrefix="1" applyNumberFormat="1" applyFont="1" applyFill="1" applyBorder="1" applyAlignment="1">
      <alignment horizontal="left" vertical="center" wrapText="1" indent="1"/>
    </xf>
    <xf numFmtId="0" fontId="13" fillId="6" borderId="0" xfId="0" applyFont="1" applyFill="1" applyBorder="1" applyAlignment="1">
      <alignment horizontal="left" wrapText="1" indent="1"/>
    </xf>
    <xf numFmtId="0" fontId="18" fillId="6" borderId="0" xfId="0" applyFont="1" applyFill="1" applyBorder="1" applyAlignment="1">
      <alignment horizontal="left" vertical="center" wrapText="1" indent="1"/>
    </xf>
    <xf numFmtId="0" fontId="20" fillId="6" borderId="0" xfId="0" applyFont="1" applyFill="1" applyBorder="1" applyAlignment="1">
      <alignment horizontal="left" wrapText="1" indent="1"/>
    </xf>
    <xf numFmtId="0" fontId="70" fillId="0" borderId="0" xfId="0" applyFont="1" applyFill="1" applyBorder="1" applyAlignment="1">
      <alignment horizontal="left" vertical="center" wrapText="1" indent="1"/>
    </xf>
    <xf numFmtId="0" fontId="62" fillId="0" borderId="0" xfId="0" applyFont="1" applyFill="1" applyBorder="1" applyAlignment="1">
      <alignment horizontal="left" vertical="center" wrapText="1" indent="1"/>
    </xf>
    <xf numFmtId="0" fontId="20" fillId="0" borderId="0" xfId="0" applyFont="1" applyFill="1" applyAlignment="1" applyProtection="1">
      <alignment wrapText="1"/>
      <protection locked="0"/>
    </xf>
    <xf numFmtId="0" fontId="20" fillId="0" borderId="0" xfId="0" applyFont="1" applyFill="1" applyBorder="1" applyAlignment="1" applyProtection="1">
      <alignment horizontal="center" wrapText="1"/>
      <protection locked="0"/>
    </xf>
    <xf numFmtId="0" fontId="64" fillId="6" borderId="0" xfId="0" applyFont="1" applyFill="1" applyBorder="1" applyAlignment="1" applyProtection="1">
      <alignment vertical="center" wrapText="1"/>
    </xf>
    <xf numFmtId="0" fontId="36" fillId="0" borderId="12" xfId="8" applyFont="1" applyBorder="1" applyAlignment="1" applyProtection="1">
      <alignment horizontal="center" wrapText="1"/>
      <protection locked="0" hidden="1"/>
    </xf>
    <xf numFmtId="43" fontId="20" fillId="6" borderId="14" xfId="1" applyFont="1" applyFill="1" applyBorder="1" applyAlignment="1" applyProtection="1">
      <alignment horizontal="left" wrapText="1"/>
    </xf>
    <xf numFmtId="0" fontId="42" fillId="12" borderId="12" xfId="0" applyFont="1" applyFill="1" applyBorder="1" applyAlignment="1" applyProtection="1">
      <alignment horizontal="left" vertical="center" wrapText="1"/>
    </xf>
    <xf numFmtId="0" fontId="42" fillId="12" borderId="39" xfId="0" applyFont="1" applyFill="1" applyBorder="1" applyAlignment="1" applyProtection="1">
      <alignment horizontal="left" vertical="center" wrapText="1"/>
    </xf>
    <xf numFmtId="0" fontId="42" fillId="12" borderId="16" xfId="0" applyFont="1" applyFill="1" applyBorder="1" applyAlignment="1" applyProtection="1">
      <alignment horizontal="left" vertical="center" wrapText="1"/>
    </xf>
    <xf numFmtId="0" fontId="20" fillId="10" borderId="13" xfId="12" applyFont="1" applyBorder="1" applyAlignment="1" applyProtection="1">
      <alignment horizontal="left" vertical="center" wrapText="1"/>
    </xf>
    <xf numFmtId="0" fontId="20" fillId="10" borderId="1" xfId="12" applyFont="1" applyBorder="1" applyAlignment="1" applyProtection="1">
      <alignment horizontal="left" vertical="center" wrapText="1"/>
    </xf>
    <xf numFmtId="9" fontId="20" fillId="10" borderId="1" xfId="12" applyNumberFormat="1" applyFont="1" applyBorder="1" applyAlignment="1" applyProtection="1">
      <alignment horizontal="left" vertical="center" wrapText="1"/>
    </xf>
    <xf numFmtId="0" fontId="20" fillId="10" borderId="10" xfId="12" applyFont="1" applyBorder="1" applyAlignment="1" applyProtection="1">
      <alignment horizontal="left" vertical="center" wrapText="1"/>
    </xf>
    <xf numFmtId="0" fontId="19" fillId="17" borderId="1" xfId="12" applyFont="1" applyFill="1" applyBorder="1" applyAlignment="1" applyProtection="1">
      <alignment horizontal="left" vertical="center" wrapText="1"/>
    </xf>
    <xf numFmtId="0" fontId="20" fillId="9" borderId="1" xfId="11" applyFont="1" applyBorder="1" applyAlignment="1" applyProtection="1">
      <alignment horizontal="left" vertical="center" wrapText="1"/>
    </xf>
    <xf numFmtId="1" fontId="20" fillId="9" borderId="1" xfId="11" applyNumberFormat="1" applyFont="1" applyBorder="1" applyAlignment="1" applyProtection="1">
      <alignment horizontal="left" vertical="center" wrapText="1"/>
    </xf>
    <xf numFmtId="9" fontId="20" fillId="9" borderId="1" xfId="11" applyNumberFormat="1" applyFont="1" applyBorder="1" applyAlignment="1" applyProtection="1">
      <alignment horizontal="left" vertical="center" wrapText="1"/>
    </xf>
    <xf numFmtId="1" fontId="20" fillId="9" borderId="10" xfId="11" applyNumberFormat="1" applyFont="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12" borderId="34" xfId="14" applyFont="1" applyFill="1" applyBorder="1" applyAlignment="1" applyProtection="1">
      <alignment horizontal="left" vertical="center" wrapText="1"/>
    </xf>
    <xf numFmtId="0" fontId="55" fillId="0" borderId="17" xfId="8" applyFont="1" applyBorder="1" applyAlignment="1" applyProtection="1">
      <alignment horizontal="center" vertical="center" wrapText="1"/>
      <protection hidden="1"/>
    </xf>
    <xf numFmtId="0" fontId="55" fillId="0" borderId="26" xfId="15" applyFont="1" applyBorder="1" applyAlignment="1" applyProtection="1">
      <alignment horizontal="center" vertical="center" wrapText="1"/>
      <protection locked="0"/>
    </xf>
    <xf numFmtId="0" fontId="55" fillId="0" borderId="28" xfId="15" applyFont="1" applyBorder="1" applyAlignment="1" applyProtection="1">
      <alignment horizontal="center" vertical="center" wrapText="1"/>
      <protection locked="0"/>
    </xf>
    <xf numFmtId="0" fontId="55" fillId="0" borderId="13" xfId="15"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13" xfId="0" applyFont="1" applyFill="1" applyBorder="1" applyAlignment="1" applyProtection="1">
      <alignment horizontal="center" vertical="center" wrapText="1"/>
      <protection locked="0"/>
    </xf>
    <xf numFmtId="0" fontId="55" fillId="0" borderId="21" xfId="15" applyFont="1" applyBorder="1" applyAlignment="1" applyProtection="1">
      <alignment horizontal="center" vertical="center" wrapText="1"/>
      <protection locked="0"/>
    </xf>
    <xf numFmtId="0" fontId="55" fillId="0" borderId="29" xfId="0" applyFont="1" applyFill="1" applyBorder="1" applyAlignment="1" applyProtection="1">
      <alignment horizontal="center" vertical="center" wrapText="1"/>
      <protection locked="0"/>
    </xf>
    <xf numFmtId="0" fontId="55" fillId="0" borderId="17" xfId="15" applyFont="1" applyBorder="1" applyAlignment="1" applyProtection="1">
      <alignment horizontal="center" vertical="center" wrapText="1"/>
      <protection locked="0"/>
    </xf>
    <xf numFmtId="0" fontId="55" fillId="0" borderId="26" xfId="0" applyFont="1" applyBorder="1" applyAlignment="1" applyProtection="1">
      <alignment horizontal="center" vertical="center" wrapText="1"/>
      <protection locked="0"/>
    </xf>
    <xf numFmtId="0" fontId="55" fillId="0" borderId="29" xfId="0" applyFont="1" applyBorder="1" applyAlignment="1" applyProtection="1">
      <alignment horizontal="center" vertical="center" wrapText="1"/>
      <protection locked="0"/>
    </xf>
    <xf numFmtId="43" fontId="20" fillId="6" borderId="0" xfId="1" applyFont="1" applyFill="1" applyBorder="1" applyAlignment="1" applyProtection="1">
      <alignment horizontal="left" wrapText="1"/>
    </xf>
    <xf numFmtId="0" fontId="0" fillId="0" borderId="0" xfId="0" applyFill="1" applyBorder="1" applyAlignment="1">
      <alignment horizontal="left" wrapText="1"/>
    </xf>
    <xf numFmtId="0" fontId="36" fillId="15" borderId="12" xfId="8" applyFont="1" applyFill="1" applyBorder="1" applyAlignment="1" applyProtection="1">
      <alignment horizontal="center" wrapText="1"/>
      <protection locked="0" hidden="1"/>
    </xf>
    <xf numFmtId="0" fontId="18" fillId="15" borderId="12" xfId="15" applyFont="1" applyFill="1" applyBorder="1" applyAlignment="1" applyProtection="1">
      <alignment horizontal="center" vertical="center" wrapText="1"/>
      <protection locked="0"/>
    </xf>
    <xf numFmtId="0" fontId="20" fillId="15" borderId="1" xfId="0" applyFont="1" applyFill="1" applyBorder="1" applyAlignment="1" applyProtection="1">
      <alignment horizontal="center" wrapText="1"/>
      <protection locked="0"/>
    </xf>
    <xf numFmtId="0" fontId="20" fillId="15" borderId="1" xfId="6" applyFont="1" applyFill="1" applyBorder="1" applyAlignment="1" applyProtection="1">
      <alignment horizontal="center" wrapText="1"/>
      <protection locked="0"/>
    </xf>
    <xf numFmtId="0" fontId="55" fillId="0" borderId="42" xfId="15" applyFont="1" applyBorder="1" applyAlignment="1" applyProtection="1">
      <alignment horizontal="center" vertical="center" wrapText="1"/>
      <protection locked="0"/>
    </xf>
    <xf numFmtId="0" fontId="55" fillId="0" borderId="10" xfId="15" applyFont="1" applyBorder="1" applyAlignment="1" applyProtection="1">
      <alignment horizontal="center" vertical="center" wrapText="1"/>
      <protection locked="0"/>
    </xf>
    <xf numFmtId="0" fontId="55" fillId="0" borderId="10" xfId="0" applyFont="1" applyFill="1" applyBorder="1" applyAlignment="1" applyProtection="1">
      <alignment horizontal="center" vertical="center" wrapText="1"/>
      <protection locked="0"/>
    </xf>
    <xf numFmtId="0" fontId="55" fillId="0" borderId="43" xfId="0" applyFont="1" applyFill="1" applyBorder="1" applyAlignment="1" applyProtection="1">
      <alignment horizontal="center" vertical="center" wrapText="1"/>
      <protection locked="0"/>
    </xf>
    <xf numFmtId="0" fontId="55" fillId="0" borderId="42" xfId="0" applyFont="1" applyFill="1" applyBorder="1" applyAlignment="1" applyProtection="1">
      <alignment horizontal="center" vertical="center" wrapText="1"/>
      <protection locked="0"/>
    </xf>
    <xf numFmtId="0" fontId="43" fillId="0" borderId="39" xfId="0" applyFont="1" applyFill="1" applyBorder="1" applyAlignment="1" applyProtection="1">
      <alignment horizontal="center" vertical="center" wrapText="1"/>
      <protection locked="0"/>
    </xf>
    <xf numFmtId="0" fontId="43" fillId="0" borderId="10" xfId="0" applyFont="1" applyFill="1" applyBorder="1" applyAlignment="1" applyProtection="1">
      <alignment horizontal="center" vertical="center" wrapText="1"/>
      <protection locked="0"/>
    </xf>
    <xf numFmtId="0" fontId="19" fillId="17" borderId="13" xfId="12" applyFont="1" applyFill="1" applyBorder="1" applyAlignment="1" applyProtection="1">
      <alignment horizontal="left" vertical="center" wrapText="1"/>
    </xf>
    <xf numFmtId="0" fontId="41" fillId="0" borderId="0" xfId="0" applyFont="1" applyFill="1" applyBorder="1" applyAlignment="1" applyProtection="1">
      <alignment horizontal="left" vertical="center" wrapText="1"/>
    </xf>
    <xf numFmtId="0" fontId="64" fillId="0" borderId="0" xfId="14" applyFont="1" applyFill="1" applyBorder="1" applyAlignment="1" applyProtection="1">
      <alignment horizontal="left" vertical="center" wrapText="1"/>
    </xf>
    <xf numFmtId="0" fontId="18" fillId="11" borderId="41" xfId="3" applyFont="1" applyFill="1" applyBorder="1" applyAlignment="1">
      <alignment horizontal="center" vertical="center" wrapText="1"/>
    </xf>
    <xf numFmtId="43" fontId="18" fillId="11" borderId="41" xfId="3" applyNumberFormat="1" applyFont="1" applyFill="1" applyBorder="1" applyAlignment="1">
      <alignment horizontal="center" vertical="center" wrapText="1"/>
    </xf>
    <xf numFmtId="43" fontId="18" fillId="2" borderId="41" xfId="3" applyNumberFormat="1" applyFont="1" applyFill="1" applyBorder="1" applyAlignment="1">
      <alignment horizontal="center" vertical="center" wrapText="1"/>
    </xf>
    <xf numFmtId="0" fontId="55" fillId="0" borderId="20" xfId="15" applyFont="1" applyBorder="1" applyAlignment="1" applyProtection="1">
      <alignment horizontal="center" vertical="center" wrapText="1"/>
      <protection locked="0"/>
    </xf>
    <xf numFmtId="0" fontId="20" fillId="0" borderId="0" xfId="0" applyFont="1" applyAlignment="1">
      <alignment horizontal="left" vertical="center" indent="1"/>
    </xf>
    <xf numFmtId="0" fontId="29" fillId="11" borderId="0" xfId="0" applyFont="1" applyFill="1" applyAlignment="1">
      <alignment horizontal="left" vertical="center" wrapText="1" indent="1"/>
    </xf>
    <xf numFmtId="0" fontId="51" fillId="11" borderId="0" xfId="0" applyFont="1" applyFill="1" applyAlignment="1">
      <alignment horizontal="left" vertical="center" indent="1"/>
    </xf>
    <xf numFmtId="0" fontId="72" fillId="0" borderId="0" xfId="0" applyFont="1" applyAlignment="1">
      <alignment horizontal="left" indent="1"/>
    </xf>
    <xf numFmtId="0" fontId="20" fillId="0" borderId="0" xfId="0" applyFont="1" applyAlignment="1">
      <alignment vertical="center"/>
    </xf>
    <xf numFmtId="0" fontId="24" fillId="0" borderId="0" xfId="0" applyFont="1" applyAlignment="1">
      <alignment vertical="center"/>
    </xf>
    <xf numFmtId="0" fontId="24" fillId="0" borderId="0" xfId="0" applyFont="1" applyAlignment="1">
      <alignment horizontal="left" vertical="center" wrapText="1" indent="3"/>
    </xf>
    <xf numFmtId="0" fontId="40" fillId="0" borderId="0" xfId="0" applyFont="1" applyAlignment="1">
      <alignment horizontal="left" vertical="center" wrapText="1" indent="3"/>
    </xf>
    <xf numFmtId="0" fontId="49" fillId="6" borderId="0" xfId="0" applyFont="1" applyFill="1" applyAlignment="1">
      <alignment horizontal="left" vertical="center" wrapText="1" indent="1"/>
    </xf>
    <xf numFmtId="0" fontId="27" fillId="6" borderId="0" xfId="0" applyFont="1" applyFill="1" applyAlignment="1">
      <alignment horizontal="left" vertical="center" wrapText="1" indent="3"/>
    </xf>
    <xf numFmtId="0" fontId="27" fillId="0" borderId="0" xfId="0" applyFont="1" applyFill="1" applyAlignment="1">
      <alignment horizontal="left" vertical="center" wrapText="1" indent="3"/>
    </xf>
    <xf numFmtId="0" fontId="40" fillId="0" borderId="0" xfId="0" applyFont="1" applyBorder="1" applyAlignment="1">
      <alignment horizontal="left" vertical="center" wrapText="1" indent="3"/>
    </xf>
    <xf numFmtId="0" fontId="58" fillId="0" borderId="0" xfId="16" applyFont="1" applyFill="1" applyBorder="1" applyAlignment="1">
      <alignment horizontal="left" vertical="center" wrapText="1" indent="3"/>
    </xf>
    <xf numFmtId="0" fontId="24" fillId="0" borderId="0" xfId="0" applyFont="1" applyFill="1" applyBorder="1" applyAlignment="1">
      <alignment horizontal="left" vertical="center" wrapText="1" indent="3"/>
    </xf>
    <xf numFmtId="0" fontId="24" fillId="6" borderId="0" xfId="0" applyFont="1" applyFill="1" applyBorder="1" applyAlignment="1">
      <alignment horizontal="left" vertical="center" wrapText="1" indent="3"/>
    </xf>
    <xf numFmtId="0" fontId="44" fillId="0" borderId="0" xfId="0" applyFont="1" applyFill="1" applyBorder="1" applyAlignment="1">
      <alignment horizontal="left" vertical="center" wrapText="1" indent="3"/>
    </xf>
    <xf numFmtId="0" fontId="24" fillId="6" borderId="0" xfId="0" applyFont="1" applyFill="1" applyAlignment="1">
      <alignment horizontal="left" vertical="center" wrapText="1" indent="3"/>
    </xf>
    <xf numFmtId="0" fontId="62" fillId="6" borderId="0" xfId="0" applyFont="1" applyFill="1" applyAlignment="1">
      <alignment horizontal="left" vertical="center" wrapText="1" indent="3"/>
    </xf>
    <xf numFmtId="0" fontId="19" fillId="0" borderId="0" xfId="0" applyFont="1" applyAlignment="1">
      <alignment horizontal="left" indent="1"/>
    </xf>
    <xf numFmtId="0" fontId="13" fillId="0" borderId="0" xfId="0" applyFont="1" applyAlignment="1">
      <alignment horizontal="left" indent="1"/>
    </xf>
    <xf numFmtId="0" fontId="73" fillId="0" borderId="0" xfId="16" applyFont="1" applyAlignment="1">
      <alignment horizontal="left" indent="1"/>
    </xf>
    <xf numFmtId="0" fontId="64" fillId="12" borderId="36" xfId="14" applyFont="1" applyFill="1" applyBorder="1" applyAlignment="1" applyProtection="1">
      <alignment horizontal="left" vertical="center" wrapText="1"/>
    </xf>
    <xf numFmtId="0" fontId="19" fillId="21" borderId="1" xfId="14" applyFont="1" applyFill="1" applyBorder="1" applyAlignment="1" applyProtection="1">
      <alignment horizontal="left" vertical="center" wrapText="1"/>
    </xf>
    <xf numFmtId="0" fontId="20" fillId="21" borderId="1" xfId="14" applyFont="1" applyFill="1" applyBorder="1" applyAlignment="1" applyProtection="1">
      <alignment horizontal="left" vertical="center" wrapText="1"/>
    </xf>
    <xf numFmtId="9" fontId="20" fillId="21" borderId="1" xfId="14" applyNumberFormat="1" applyFont="1" applyFill="1" applyBorder="1" applyAlignment="1" applyProtection="1">
      <alignment horizontal="left" vertical="center" wrapText="1"/>
    </xf>
    <xf numFmtId="9" fontId="42" fillId="10" borderId="1" xfId="12" applyNumberFormat="1" applyFont="1" applyBorder="1" applyAlignment="1" applyProtection="1">
      <alignment horizontal="left" vertical="center" wrapText="1"/>
    </xf>
    <xf numFmtId="0" fontId="42" fillId="10" borderId="13" xfId="12" applyFont="1" applyBorder="1" applyAlignment="1" applyProtection="1">
      <alignment horizontal="left" vertical="center" wrapText="1"/>
    </xf>
    <xf numFmtId="0" fontId="42" fillId="20" borderId="13" xfId="10" applyFont="1" applyFill="1" applyBorder="1" applyAlignment="1" applyProtection="1">
      <alignment horizontal="left" vertical="center" wrapText="1"/>
    </xf>
    <xf numFmtId="0" fontId="20" fillId="20" borderId="1" xfId="10" applyFont="1" applyFill="1" applyBorder="1" applyAlignment="1" applyProtection="1">
      <alignment horizontal="left" vertical="center" wrapText="1"/>
    </xf>
    <xf numFmtId="9" fontId="25" fillId="20" borderId="1" xfId="10" applyNumberFormat="1" applyFont="1" applyFill="1" applyBorder="1" applyAlignment="1" applyProtection="1">
      <alignment horizontal="left" vertical="center" wrapText="1"/>
    </xf>
    <xf numFmtId="0" fontId="20" fillId="20" borderId="10" xfId="10" applyFont="1" applyFill="1" applyBorder="1" applyAlignment="1" applyProtection="1">
      <alignment horizontal="left" vertical="center" wrapText="1"/>
    </xf>
    <xf numFmtId="9" fontId="20" fillId="20" borderId="1" xfId="10" applyNumberFormat="1" applyFont="1" applyFill="1" applyBorder="1" applyAlignment="1" applyProtection="1">
      <alignment horizontal="left" vertical="center" wrapText="1"/>
    </xf>
    <xf numFmtId="0" fontId="20" fillId="16" borderId="1" xfId="11" applyFont="1" applyFill="1" applyBorder="1" applyAlignment="1" applyProtection="1">
      <alignment horizontal="left" vertical="center" wrapText="1"/>
    </xf>
    <xf numFmtId="1" fontId="20" fillId="16" borderId="1" xfId="11" applyNumberFormat="1" applyFont="1" applyFill="1" applyBorder="1" applyAlignment="1" applyProtection="1">
      <alignment horizontal="left" vertical="center" wrapText="1"/>
    </xf>
    <xf numFmtId="9" fontId="20" fillId="16" borderId="1" xfId="11" applyNumberFormat="1" applyFont="1" applyFill="1" applyBorder="1" applyAlignment="1" applyProtection="1">
      <alignment horizontal="left" vertical="center" wrapText="1"/>
    </xf>
    <xf numFmtId="1" fontId="20" fillId="16" borderId="10" xfId="11" applyNumberFormat="1" applyFont="1" applyFill="1" applyBorder="1" applyAlignment="1" applyProtection="1">
      <alignment horizontal="left" vertical="center" wrapText="1"/>
    </xf>
    <xf numFmtId="0" fontId="20" fillId="16" borderId="13" xfId="11" applyFont="1" applyFill="1" applyBorder="1" applyAlignment="1" applyProtection="1">
      <alignment horizontal="left" vertical="center" wrapText="1"/>
    </xf>
    <xf numFmtId="0" fontId="19" fillId="16" borderId="1" xfId="12" applyFont="1" applyFill="1" applyBorder="1" applyAlignment="1" applyProtection="1">
      <alignment horizontal="left" vertical="center" wrapText="1"/>
    </xf>
    <xf numFmtId="0" fontId="20" fillId="6" borderId="13" xfId="10" applyFont="1" applyFill="1" applyBorder="1" applyAlignment="1" applyProtection="1">
      <alignment horizontal="left" vertical="center" wrapText="1"/>
    </xf>
    <xf numFmtId="0" fontId="18" fillId="6" borderId="1" xfId="10" applyFont="1" applyFill="1" applyBorder="1" applyAlignment="1" applyProtection="1">
      <alignment horizontal="left" vertical="center" wrapText="1"/>
    </xf>
    <xf numFmtId="0" fontId="42" fillId="10" borderId="1" xfId="12" applyFont="1" applyBorder="1" applyAlignment="1" applyProtection="1">
      <alignment horizontal="left" vertical="center" wrapText="1"/>
    </xf>
    <xf numFmtId="0" fontId="42" fillId="9" borderId="10" xfId="11" applyFont="1" applyBorder="1" applyAlignment="1" applyProtection="1">
      <alignment horizontal="left" vertical="center" wrapText="1"/>
    </xf>
    <xf numFmtId="0" fontId="19" fillId="21" borderId="10" xfId="14" applyFont="1" applyFill="1" applyBorder="1" applyAlignment="1" applyProtection="1">
      <alignment horizontal="left" vertical="center" wrapText="1"/>
    </xf>
    <xf numFmtId="0" fontId="18" fillId="21" borderId="1" xfId="14" applyFont="1" applyFill="1" applyBorder="1" applyAlignment="1" applyProtection="1">
      <alignment horizontal="left" vertical="center" wrapText="1"/>
    </xf>
    <xf numFmtId="9" fontId="18" fillId="21" borderId="1" xfId="14" applyNumberFormat="1" applyFont="1" applyFill="1" applyBorder="1" applyAlignment="1" applyProtection="1">
      <alignment horizontal="left" vertical="center" wrapText="1"/>
    </xf>
    <xf numFmtId="0" fontId="20" fillId="16" borderId="15" xfId="11" applyFont="1" applyFill="1" applyBorder="1" applyAlignment="1" applyProtection="1">
      <alignment horizontal="left" vertical="center" wrapText="1" indent="3"/>
    </xf>
    <xf numFmtId="0" fontId="20" fillId="16" borderId="10" xfId="11" applyFont="1" applyFill="1" applyBorder="1" applyAlignment="1" applyProtection="1">
      <alignment horizontal="left" vertical="center" wrapText="1" indent="3"/>
    </xf>
    <xf numFmtId="0" fontId="19" fillId="16" borderId="13" xfId="12" applyFont="1" applyFill="1" applyBorder="1" applyAlignment="1" applyProtection="1">
      <alignment horizontal="left" vertical="center" wrapText="1"/>
    </xf>
    <xf numFmtId="0" fontId="20" fillId="6" borderId="1" xfId="11" applyFont="1" applyFill="1" applyBorder="1" applyAlignment="1" applyProtection="1">
      <alignment horizontal="left" vertical="center" wrapText="1"/>
    </xf>
    <xf numFmtId="0" fontId="18" fillId="6" borderId="13" xfId="12" applyFont="1" applyFill="1" applyBorder="1" applyAlignment="1" applyProtection="1">
      <alignment horizontal="left" vertical="center" wrapText="1"/>
    </xf>
    <xf numFmtId="1" fontId="18" fillId="21" borderId="1" xfId="14" applyNumberFormat="1" applyFont="1" applyFill="1" applyBorder="1" applyAlignment="1" applyProtection="1">
      <alignment horizontal="left" vertical="center" wrapText="1"/>
    </xf>
    <xf numFmtId="9" fontId="69" fillId="21" borderId="1" xfId="17" applyNumberFormat="1" applyFont="1" applyFill="1" applyBorder="1" applyAlignment="1" applyProtection="1">
      <alignment horizontal="left" vertical="center" wrapText="1"/>
    </xf>
    <xf numFmtId="1" fontId="18" fillId="21" borderId="10" xfId="14" applyNumberFormat="1" applyFont="1" applyFill="1" applyBorder="1" applyAlignment="1" applyProtection="1">
      <alignment horizontal="left" vertical="center" wrapText="1"/>
    </xf>
    <xf numFmtId="0" fontId="18" fillId="21" borderId="13" xfId="14" applyFont="1" applyFill="1" applyBorder="1" applyAlignment="1" applyProtection="1">
      <alignment horizontal="left" vertical="center" wrapText="1"/>
    </xf>
    <xf numFmtId="0" fontId="20" fillId="21" borderId="13" xfId="14" applyFont="1" applyFill="1" applyBorder="1" applyAlignment="1" applyProtection="1">
      <alignment horizontal="left" vertical="center" wrapText="1"/>
    </xf>
    <xf numFmtId="0" fontId="42" fillId="21" borderId="10" xfId="14" applyFont="1" applyFill="1" applyBorder="1" applyAlignment="1" applyProtection="1">
      <alignment horizontal="left" vertical="center" wrapText="1"/>
    </xf>
    <xf numFmtId="0" fontId="19" fillId="21" borderId="13" xfId="14" applyFont="1" applyFill="1" applyBorder="1" applyAlignment="1" applyProtection="1">
      <alignment horizontal="left" vertical="center" wrapText="1"/>
    </xf>
    <xf numFmtId="0" fontId="20" fillId="21" borderId="10" xfId="14" applyFont="1" applyFill="1" applyBorder="1" applyAlignment="1" applyProtection="1">
      <alignment horizontal="left" vertical="center" wrapText="1"/>
    </xf>
    <xf numFmtId="9" fontId="20" fillId="21" borderId="41" xfId="14" applyNumberFormat="1" applyFont="1" applyFill="1" applyBorder="1" applyAlignment="1" applyProtection="1">
      <alignment horizontal="left" vertical="center" wrapText="1"/>
    </xf>
    <xf numFmtId="0" fontId="20" fillId="21" borderId="41" xfId="14" applyFont="1" applyFill="1" applyBorder="1" applyAlignment="1" applyProtection="1">
      <alignment horizontal="left" vertical="center" wrapText="1"/>
    </xf>
    <xf numFmtId="0" fontId="27" fillId="17" borderId="1" xfId="13" applyFont="1" applyFill="1" applyBorder="1" applyAlignment="1" applyProtection="1">
      <alignment horizontal="left" vertical="center" wrapText="1" indent="1"/>
    </xf>
    <xf numFmtId="0" fontId="27" fillId="18" borderId="1" xfId="11" applyFont="1" applyFill="1" applyBorder="1" applyAlignment="1" applyProtection="1">
      <alignment horizontal="left" vertical="center" wrapText="1" indent="1"/>
    </xf>
    <xf numFmtId="0" fontId="27" fillId="19" borderId="1" xfId="4" applyFont="1" applyFill="1" applyBorder="1" applyAlignment="1" applyProtection="1">
      <alignment horizontal="left" vertical="center" wrapText="1" indent="1"/>
    </xf>
    <xf numFmtId="0" fontId="24" fillId="6" borderId="1" xfId="0" applyFont="1" applyFill="1" applyBorder="1" applyAlignment="1" applyProtection="1">
      <alignment horizontal="left" vertical="center" indent="1"/>
    </xf>
    <xf numFmtId="0" fontId="29" fillId="6" borderId="1" xfId="7" applyFont="1" applyFill="1" applyBorder="1" applyAlignment="1" applyProtection="1">
      <alignment horizontal="center" vertical="center"/>
    </xf>
    <xf numFmtId="0" fontId="27" fillId="6" borderId="1" xfId="0" applyFont="1" applyFill="1" applyBorder="1" applyAlignment="1" applyProtection="1">
      <alignment horizontal="left" vertical="center" indent="1"/>
    </xf>
    <xf numFmtId="0" fontId="66" fillId="6" borderId="1" xfId="0" applyFont="1" applyFill="1" applyBorder="1" applyAlignment="1" applyProtection="1">
      <alignment vertical="center"/>
    </xf>
    <xf numFmtId="0" fontId="66" fillId="12" borderId="1" xfId="0" applyFont="1" applyFill="1" applyBorder="1" applyAlignment="1" applyProtection="1">
      <alignment horizontal="center"/>
    </xf>
    <xf numFmtId="0" fontId="66" fillId="17" borderId="1" xfId="7" applyFont="1" applyFill="1" applyBorder="1" applyAlignment="1" applyProtection="1">
      <alignment horizontal="center" vertical="center" wrapText="1"/>
    </xf>
    <xf numFmtId="0" fontId="66" fillId="18" borderId="1" xfId="7" applyFont="1" applyFill="1" applyBorder="1" applyAlignment="1" applyProtection="1">
      <alignment horizontal="center" vertical="center" wrapText="1"/>
    </xf>
    <xf numFmtId="0" fontId="66" fillId="19" borderId="1" xfId="12" applyFont="1" applyFill="1" applyBorder="1" applyAlignment="1" applyProtection="1">
      <alignment horizontal="center" vertical="center" wrapText="1"/>
    </xf>
    <xf numFmtId="0" fontId="66" fillId="19" borderId="1" xfId="7" applyFont="1" applyFill="1" applyBorder="1" applyAlignment="1" applyProtection="1">
      <alignment horizontal="center" vertical="center" wrapText="1"/>
    </xf>
    <xf numFmtId="0" fontId="6" fillId="13" borderId="1" xfId="0" applyFont="1" applyFill="1" applyBorder="1"/>
    <xf numFmtId="0" fontId="54" fillId="2" borderId="1" xfId="7" applyFont="1" applyFill="1" applyBorder="1" applyAlignment="1">
      <alignment horizontal="center" vertical="center" wrapText="1"/>
    </xf>
    <xf numFmtId="0" fontId="19" fillId="0" borderId="1" xfId="7" applyFont="1" applyFill="1" applyBorder="1" applyAlignment="1" applyProtection="1">
      <alignment horizontal="center" vertical="center" wrapText="1"/>
      <protection locked="0"/>
    </xf>
    <xf numFmtId="0" fontId="64" fillId="12" borderId="1" xfId="7" applyFont="1" applyFill="1" applyBorder="1" applyAlignment="1" applyProtection="1">
      <alignment horizontal="center" vertical="center" wrapText="1"/>
    </xf>
    <xf numFmtId="0" fontId="54" fillId="13" borderId="1" xfId="4" applyFont="1" applyFill="1" applyBorder="1" applyAlignment="1">
      <alignment vertical="center" wrapText="1"/>
    </xf>
    <xf numFmtId="0" fontId="19" fillId="0" borderId="1" xfId="4" applyFont="1" applyFill="1" applyBorder="1" applyAlignment="1" applyProtection="1">
      <alignment horizontal="center" vertical="center"/>
      <protection locked="0"/>
    </xf>
    <xf numFmtId="0" fontId="58" fillId="0" borderId="0" xfId="16" applyFont="1" applyBorder="1" applyAlignment="1">
      <alignment horizontal="left" vertical="center" wrapText="1"/>
    </xf>
    <xf numFmtId="0" fontId="58" fillId="0" borderId="0" xfId="16" applyFont="1" applyAlignment="1">
      <alignment horizontal="left" vertical="center" indent="1"/>
    </xf>
    <xf numFmtId="0" fontId="64" fillId="12" borderId="12" xfId="0" applyFont="1" applyFill="1" applyBorder="1" applyAlignment="1" applyProtection="1">
      <alignment horizontal="left" vertical="center" wrapText="1"/>
    </xf>
    <xf numFmtId="0" fontId="63" fillId="11" borderId="0" xfId="2" applyFont="1" applyFill="1" applyBorder="1" applyAlignment="1" applyProtection="1">
      <alignment horizontal="left" wrapText="1"/>
    </xf>
    <xf numFmtId="0" fontId="27" fillId="0" borderId="32" xfId="0" applyFont="1" applyFill="1" applyBorder="1" applyAlignment="1" applyProtection="1">
      <alignment horizontal="left" vertical="top"/>
    </xf>
    <xf numFmtId="0" fontId="27" fillId="0" borderId="33" xfId="0" applyFont="1" applyFill="1" applyBorder="1" applyAlignment="1" applyProtection="1">
      <alignment horizontal="left" vertical="top"/>
    </xf>
    <xf numFmtId="0" fontId="27" fillId="0" borderId="34" xfId="0" applyFont="1" applyFill="1" applyBorder="1" applyAlignment="1" applyProtection="1">
      <alignment horizontal="left" vertical="top"/>
    </xf>
    <xf numFmtId="0" fontId="41" fillId="12" borderId="32" xfId="0" applyFont="1" applyFill="1" applyBorder="1" applyAlignment="1" applyProtection="1">
      <alignment horizontal="left" vertical="center" wrapText="1"/>
    </xf>
    <xf numFmtId="0" fontId="41" fillId="12" borderId="34" xfId="0" applyFont="1" applyFill="1" applyBorder="1" applyAlignment="1" applyProtection="1">
      <alignment horizontal="left" vertical="center" wrapText="1"/>
    </xf>
    <xf numFmtId="0" fontId="47" fillId="11" borderId="0" xfId="2" applyFont="1" applyFill="1" applyBorder="1" applyAlignment="1" applyProtection="1">
      <alignment horizontal="left" vertical="center" wrapText="1"/>
      <protection locked="0"/>
    </xf>
    <xf numFmtId="0" fontId="27" fillId="0" borderId="32" xfId="0" applyFont="1" applyFill="1" applyBorder="1" applyAlignment="1" applyProtection="1">
      <alignment horizontal="left" vertical="center"/>
      <protection locked="0"/>
    </xf>
    <xf numFmtId="0" fontId="27" fillId="0" borderId="33" xfId="0" applyFont="1" applyFill="1" applyBorder="1" applyAlignment="1" applyProtection="1">
      <alignment horizontal="left" vertical="center"/>
      <protection locked="0"/>
    </xf>
    <xf numFmtId="0" fontId="27" fillId="0" borderId="34" xfId="0" applyFont="1" applyFill="1" applyBorder="1" applyAlignment="1" applyProtection="1">
      <alignment horizontal="left" vertical="center"/>
      <protection locked="0"/>
    </xf>
    <xf numFmtId="0" fontId="41" fillId="12" borderId="35" xfId="0" applyFont="1" applyFill="1" applyBorder="1" applyAlignment="1" applyProtection="1">
      <alignment horizontal="left" vertical="center" wrapText="1"/>
    </xf>
    <xf numFmtId="0" fontId="41" fillId="12" borderId="36" xfId="0" applyFont="1" applyFill="1" applyBorder="1" applyAlignment="1" applyProtection="1">
      <alignment horizontal="left" vertical="center" wrapText="1"/>
    </xf>
    <xf numFmtId="0" fontId="52" fillId="5" borderId="0" xfId="6" applyFont="1" applyBorder="1" applyAlignment="1">
      <alignment horizontal="left" vertical="top" wrapText="1" indent="1"/>
    </xf>
    <xf numFmtId="0" fontId="27" fillId="6" borderId="32" xfId="0" applyFont="1" applyFill="1" applyBorder="1" applyAlignment="1">
      <alignment horizontal="left" indent="1"/>
    </xf>
    <xf numFmtId="0" fontId="27" fillId="6" borderId="33" xfId="0" applyFont="1" applyFill="1" applyBorder="1" applyAlignment="1">
      <alignment horizontal="left" indent="1"/>
    </xf>
    <xf numFmtId="0" fontId="27" fillId="6" borderId="34" xfId="0" applyFont="1" applyFill="1" applyBorder="1" applyAlignment="1">
      <alignment horizontal="left" indent="1"/>
    </xf>
    <xf numFmtId="0" fontId="54" fillId="13" borderId="1" xfId="6" applyFont="1" applyFill="1" applyBorder="1" applyAlignment="1">
      <alignment horizontal="center" vertical="center" wrapText="1"/>
    </xf>
    <xf numFmtId="0" fontId="54" fillId="2" borderId="1" xfId="0" applyFont="1" applyFill="1" applyBorder="1" applyAlignment="1">
      <alignment horizontal="center" vertical="center" wrapText="1"/>
    </xf>
    <xf numFmtId="0" fontId="64" fillId="2" borderId="37" xfId="0" applyFont="1" applyFill="1" applyBorder="1" applyAlignment="1" applyProtection="1">
      <alignment horizontal="left" vertical="center" indent="1"/>
    </xf>
    <xf numFmtId="0" fontId="64" fillId="2" borderId="40" xfId="0" applyFont="1" applyFill="1" applyBorder="1" applyAlignment="1" applyProtection="1">
      <alignment horizontal="left" vertical="center" indent="1"/>
    </xf>
    <xf numFmtId="0" fontId="18" fillId="6" borderId="1" xfId="4" applyFont="1" applyFill="1" applyBorder="1" applyAlignment="1" applyProtection="1">
      <alignment horizontal="left" vertical="center" wrapText="1" indent="1"/>
    </xf>
    <xf numFmtId="0" fontId="20" fillId="0" borderId="1" xfId="12" applyFont="1" applyFill="1" applyBorder="1" applyAlignment="1" applyProtection="1">
      <alignment horizontal="left" vertical="center" wrapText="1" indent="1"/>
    </xf>
    <xf numFmtId="0" fontId="65" fillId="12" borderId="1" xfId="4" applyFont="1" applyFill="1" applyBorder="1" applyAlignment="1" applyProtection="1">
      <alignment horizontal="left" vertical="center" wrapText="1" indent="1"/>
    </xf>
    <xf numFmtId="0" fontId="54" fillId="13" borderId="1" xfId="4" applyFont="1" applyFill="1" applyBorder="1" applyAlignment="1" applyProtection="1">
      <alignment horizontal="center" vertical="center" wrapText="1"/>
    </xf>
    <xf numFmtId="0" fontId="49" fillId="5" borderId="0" xfId="6" applyFont="1" applyBorder="1" applyAlignment="1" applyProtection="1">
      <alignment horizontal="left" vertical="center" wrapText="1" indent="1"/>
    </xf>
    <xf numFmtId="0" fontId="27" fillId="6" borderId="32" xfId="0" applyFont="1" applyFill="1" applyBorder="1" applyAlignment="1" applyProtection="1">
      <alignment horizontal="left" indent="1"/>
    </xf>
    <xf numFmtId="0" fontId="27" fillId="6" borderId="34" xfId="0" applyFont="1" applyFill="1" applyBorder="1" applyAlignment="1" applyProtection="1">
      <alignment horizontal="left" indent="1"/>
    </xf>
  </cellXfs>
  <cellStyles count="18">
    <cellStyle name="20% - Accent4" xfId="10" builtinId="42"/>
    <cellStyle name="20% - Accent6" xfId="12" builtinId="50"/>
    <cellStyle name="60% - Accent4" xfId="11" builtinId="44"/>
    <cellStyle name="Bad" xfId="17" builtinId="27"/>
    <cellStyle name="Bad 2" xfId="14" xr:uid="{40F5CF0C-7E13-4859-9EA0-9F291EE19337}"/>
    <cellStyle name="Comma" xfId="1" builtinId="3"/>
    <cellStyle name="Explanatory Text" xfId="8" builtinId="53" customBuiltin="1"/>
    <cellStyle name="Explanatory Text 2" xfId="15" xr:uid="{64E2DBB5-6881-4C68-809C-2E6698A03EE5}"/>
    <cellStyle name="Good" xfId="13" builtinId="26"/>
    <cellStyle name="Heading 1" xfId="2" builtinId="16"/>
    <cellStyle name="Heading 2" xfId="3" builtinId="17"/>
    <cellStyle name="Heading 3" xfId="4" builtinId="18"/>
    <cellStyle name="Hyperlink" xfId="16" builtinId="8"/>
    <cellStyle name="Input" xfId="5" builtinId="20"/>
    <cellStyle name="Normal" xfId="0" builtinId="0"/>
    <cellStyle name="Note" xfId="6" builtinId="10"/>
    <cellStyle name="Output" xfId="7" builtinId="21"/>
    <cellStyle name="Total" xfId="9" builtinId="25"/>
  </cellStyles>
  <dxfs count="0"/>
  <tableStyles count="0" defaultTableStyle="TableStyleMedium2" defaultPivotStyle="PivotStyleLight16"/>
  <colors>
    <mruColors>
      <color rgb="FFFFCCCC"/>
      <color rgb="FFFF9999"/>
      <color rgb="FFFFE5E5"/>
      <color rgb="FF0000FF"/>
      <color rgb="FF0066CC"/>
      <color rgb="FF0099FF"/>
      <color rgb="FF6699FF"/>
      <color rgb="FF3399FF"/>
      <color rgb="FF3366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xdr:from>
      <xdr:col>1</xdr:col>
      <xdr:colOff>266700</xdr:colOff>
      <xdr:row>2</xdr:row>
      <xdr:rowOff>47625</xdr:rowOff>
    </xdr:from>
    <xdr:to>
      <xdr:col>1</xdr:col>
      <xdr:colOff>1133475</xdr:colOff>
      <xdr:row>5</xdr:row>
      <xdr:rowOff>60325</xdr:rowOff>
    </xdr:to>
    <xdr:grpSp>
      <xdr:nvGrpSpPr>
        <xdr:cNvPr id="686" name="Group 685">
          <a:extLst>
            <a:ext uri="{FF2B5EF4-FFF2-40B4-BE49-F238E27FC236}">
              <a16:creationId xmlns:a16="http://schemas.microsoft.com/office/drawing/2014/main" id="{00000000-0008-0000-0000-0000AE020000}"/>
            </a:ext>
          </a:extLst>
        </xdr:cNvPr>
        <xdr:cNvGrpSpPr>
          <a:grpSpLocks/>
        </xdr:cNvGrpSpPr>
      </xdr:nvGrpSpPr>
      <xdr:grpSpPr bwMode="auto">
        <a:xfrm>
          <a:off x="495300" y="409575"/>
          <a:ext cx="866775" cy="555625"/>
          <a:chOff x="0" y="0"/>
          <a:chExt cx="1234" cy="920"/>
        </a:xfrm>
      </xdr:grpSpPr>
      <xdr:grpSp>
        <xdr:nvGrpSpPr>
          <xdr:cNvPr id="687" name="Group 686">
            <a:extLst>
              <a:ext uri="{FF2B5EF4-FFF2-40B4-BE49-F238E27FC236}">
                <a16:creationId xmlns:a16="http://schemas.microsoft.com/office/drawing/2014/main" id="{00000000-0008-0000-0000-0000AF020000}"/>
              </a:ext>
            </a:extLst>
          </xdr:cNvPr>
          <xdr:cNvGrpSpPr>
            <a:grpSpLocks/>
          </xdr:cNvGrpSpPr>
        </xdr:nvGrpSpPr>
        <xdr:grpSpPr bwMode="auto">
          <a:xfrm>
            <a:off x="0" y="814"/>
            <a:ext cx="1234" cy="106"/>
            <a:chOff x="0" y="814"/>
            <a:chExt cx="1234" cy="106"/>
          </a:xfrm>
        </xdr:grpSpPr>
        <xdr:sp macro="" textlink="">
          <xdr:nvSpPr>
            <xdr:cNvPr id="936" name="Freeform 3845">
              <a:extLst>
                <a:ext uri="{FF2B5EF4-FFF2-40B4-BE49-F238E27FC236}">
                  <a16:creationId xmlns:a16="http://schemas.microsoft.com/office/drawing/2014/main" id="{00000000-0008-0000-0000-0000A8030000}"/>
                </a:ext>
              </a:extLst>
            </xdr:cNvPr>
            <xdr:cNvSpPr>
              <a:spLocks/>
            </xdr:cNvSpPr>
          </xdr:nvSpPr>
          <xdr:spPr bwMode="auto">
            <a:xfrm>
              <a:off x="0" y="814"/>
              <a:ext cx="1234" cy="106"/>
            </a:xfrm>
            <a:custGeom>
              <a:avLst/>
              <a:gdLst>
                <a:gd name="T0" fmla="*/ 816 w 1234"/>
                <a:gd name="T1" fmla="+- 0 911 814"/>
                <a:gd name="T2" fmla="*/ 911 h 106"/>
                <a:gd name="T3" fmla="*/ 418 w 1234"/>
                <a:gd name="T4" fmla="+- 0 911 814"/>
                <a:gd name="T5" fmla="*/ 911 h 106"/>
                <a:gd name="T6" fmla="*/ 442 w 1234"/>
                <a:gd name="T7" fmla="+- 0 913 814"/>
                <a:gd name="T8" fmla="*/ 913 h 106"/>
                <a:gd name="T9" fmla="*/ 471 w 1234"/>
                <a:gd name="T10" fmla="+- 0 915 814"/>
                <a:gd name="T11" fmla="*/ 915 h 106"/>
                <a:gd name="T12" fmla="*/ 617 w 1234"/>
                <a:gd name="T13" fmla="+- 0 919 814"/>
                <a:gd name="T14" fmla="*/ 919 h 106"/>
                <a:gd name="T15" fmla="*/ 769 w 1234"/>
                <a:gd name="T16" fmla="+- 0 914 814"/>
                <a:gd name="T17" fmla="*/ 914 h 106"/>
                <a:gd name="T18" fmla="*/ 816 w 1234"/>
                <a:gd name="T19" fmla="+- 0 911 814"/>
                <a:gd name="T20" fmla="*/ 911 h 106"/>
              </a:gdLst>
              <a:ahLst/>
              <a:cxnLst>
                <a:cxn ang="0">
                  <a:pos x="T0" y="T2"/>
                </a:cxn>
                <a:cxn ang="0">
                  <a:pos x="T3" y="T5"/>
                </a:cxn>
                <a:cxn ang="0">
                  <a:pos x="T6" y="T8"/>
                </a:cxn>
                <a:cxn ang="0">
                  <a:pos x="T9" y="T11"/>
                </a:cxn>
                <a:cxn ang="0">
                  <a:pos x="T12" y="T14"/>
                </a:cxn>
                <a:cxn ang="0">
                  <a:pos x="T15" y="T17"/>
                </a:cxn>
                <a:cxn ang="0">
                  <a:pos x="T18" y="T20"/>
                </a:cxn>
              </a:cxnLst>
              <a:rect l="0" t="0" r="r" b="b"/>
              <a:pathLst>
                <a:path w="1234" h="106">
                  <a:moveTo>
                    <a:pt x="816" y="97"/>
                  </a:moveTo>
                  <a:lnTo>
                    <a:pt x="418" y="97"/>
                  </a:lnTo>
                  <a:lnTo>
                    <a:pt x="442" y="99"/>
                  </a:lnTo>
                  <a:lnTo>
                    <a:pt x="471" y="101"/>
                  </a:lnTo>
                  <a:lnTo>
                    <a:pt x="617" y="105"/>
                  </a:lnTo>
                  <a:lnTo>
                    <a:pt x="769" y="100"/>
                  </a:lnTo>
                  <a:lnTo>
                    <a:pt x="816" y="97"/>
                  </a:lnTo>
                  <a:close/>
                </a:path>
              </a:pathLst>
            </a:custGeom>
            <a:solidFill>
              <a:srgbClr val="C2BAA4"/>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37" name="Freeform 3844">
              <a:extLst>
                <a:ext uri="{FF2B5EF4-FFF2-40B4-BE49-F238E27FC236}">
                  <a16:creationId xmlns:a16="http://schemas.microsoft.com/office/drawing/2014/main" id="{00000000-0008-0000-0000-0000A9030000}"/>
                </a:ext>
              </a:extLst>
            </xdr:cNvPr>
            <xdr:cNvSpPr>
              <a:spLocks/>
            </xdr:cNvSpPr>
          </xdr:nvSpPr>
          <xdr:spPr bwMode="auto">
            <a:xfrm>
              <a:off x="0" y="814"/>
              <a:ext cx="1234" cy="106"/>
            </a:xfrm>
            <a:custGeom>
              <a:avLst/>
              <a:gdLst>
                <a:gd name="T0" fmla="*/ 309 w 1234"/>
                <a:gd name="T1" fmla="+- 0 814 814"/>
                <a:gd name="T2" fmla="*/ 814 h 106"/>
                <a:gd name="T3" fmla="*/ 241 w 1234"/>
                <a:gd name="T4" fmla="+- 0 818 814"/>
                <a:gd name="T5" fmla="*/ 818 h 106"/>
                <a:gd name="T6" fmla="*/ 196 w 1234"/>
                <a:gd name="T7" fmla="+- 0 831 814"/>
                <a:gd name="T8" fmla="*/ 831 h 106"/>
                <a:gd name="T9" fmla="*/ 165 w 1234"/>
                <a:gd name="T10" fmla="+- 0 840 814"/>
                <a:gd name="T11" fmla="*/ 840 h 106"/>
                <a:gd name="T12" fmla="*/ 111 w 1234"/>
                <a:gd name="T13" fmla="+- 0 851 814"/>
                <a:gd name="T14" fmla="*/ 851 h 106"/>
                <a:gd name="T15" fmla="*/ 25 w 1234"/>
                <a:gd name="T16" fmla="+- 0 862 814"/>
                <a:gd name="T17" fmla="*/ 862 h 106"/>
                <a:gd name="T18" fmla="*/ 16 w 1234"/>
                <a:gd name="T19" fmla="+- 0 863 814"/>
                <a:gd name="T20" fmla="*/ 863 h 106"/>
                <a:gd name="T21" fmla="*/ 5 w 1234"/>
                <a:gd name="T22" fmla="+- 0 867 814"/>
                <a:gd name="T23" fmla="*/ 867 h 106"/>
                <a:gd name="T24" fmla="*/ 0 w 1234"/>
                <a:gd name="T25" fmla="+- 0 870 814"/>
                <a:gd name="T26" fmla="*/ 870 h 106"/>
                <a:gd name="T27" fmla="*/ 9 w 1234"/>
                <a:gd name="T28" fmla="+- 0 873 814"/>
                <a:gd name="T29" fmla="*/ 873 h 106"/>
                <a:gd name="T30" fmla="*/ 24 w 1234"/>
                <a:gd name="T31" fmla="+- 0 875 814"/>
                <a:gd name="T32" fmla="*/ 875 h 106"/>
                <a:gd name="T33" fmla="*/ 35 w 1234"/>
                <a:gd name="T34" fmla="+- 0 877 814"/>
                <a:gd name="T35" fmla="*/ 877 h 106"/>
                <a:gd name="T36" fmla="*/ 49 w 1234"/>
                <a:gd name="T37" fmla="+- 0 879 814"/>
                <a:gd name="T38" fmla="*/ 879 h 106"/>
                <a:gd name="T39" fmla="*/ 73 w 1234"/>
                <a:gd name="T40" fmla="+- 0 880 814"/>
                <a:gd name="T41" fmla="*/ 880 h 106"/>
                <a:gd name="T42" fmla="*/ 105 w 1234"/>
                <a:gd name="T43" fmla="+- 0 881 814"/>
                <a:gd name="T44" fmla="*/ 881 h 106"/>
                <a:gd name="T45" fmla="*/ 136 w 1234"/>
                <a:gd name="T46" fmla="+- 0 883 814"/>
                <a:gd name="T47" fmla="*/ 883 h 106"/>
                <a:gd name="T48" fmla="*/ 163 w 1234"/>
                <a:gd name="T49" fmla="+- 0 886 814"/>
                <a:gd name="T50" fmla="*/ 886 h 106"/>
                <a:gd name="T51" fmla="*/ 182 w 1234"/>
                <a:gd name="T52" fmla="+- 0 889 814"/>
                <a:gd name="T53" fmla="*/ 889 h 106"/>
                <a:gd name="T54" fmla="*/ 198 w 1234"/>
                <a:gd name="T55" fmla="+- 0 891 814"/>
                <a:gd name="T56" fmla="*/ 891 h 106"/>
                <a:gd name="T57" fmla="*/ 215 w 1234"/>
                <a:gd name="T58" fmla="+- 0 891 814"/>
                <a:gd name="T59" fmla="*/ 891 h 106"/>
                <a:gd name="T60" fmla="*/ 231 w 1234"/>
                <a:gd name="T61" fmla="+- 0 892 814"/>
                <a:gd name="T62" fmla="*/ 892 h 106"/>
                <a:gd name="T63" fmla="*/ 243 w 1234"/>
                <a:gd name="T64" fmla="+- 0 893 814"/>
                <a:gd name="T65" fmla="*/ 893 h 106"/>
                <a:gd name="T66" fmla="*/ 267 w 1234"/>
                <a:gd name="T67" fmla="+- 0 897 814"/>
                <a:gd name="T68" fmla="*/ 897 h 106"/>
                <a:gd name="T69" fmla="*/ 282 w 1234"/>
                <a:gd name="T70" fmla="+- 0 901 814"/>
                <a:gd name="T71" fmla="*/ 901 h 106"/>
                <a:gd name="T72" fmla="*/ 291 w 1234"/>
                <a:gd name="T73" fmla="+- 0 905 814"/>
                <a:gd name="T74" fmla="*/ 905 h 106"/>
                <a:gd name="T75" fmla="*/ 305 w 1234"/>
                <a:gd name="T76" fmla="+- 0 909 814"/>
                <a:gd name="T77" fmla="*/ 909 h 106"/>
                <a:gd name="T78" fmla="*/ 342 w 1234"/>
                <a:gd name="T79" fmla="+- 0 912 814"/>
                <a:gd name="T80" fmla="*/ 912 h 106"/>
                <a:gd name="T81" fmla="*/ 900 w 1234"/>
                <a:gd name="T82" fmla="+- 0 911 814"/>
                <a:gd name="T83" fmla="*/ 911 h 106"/>
                <a:gd name="T84" fmla="*/ 929 w 1234"/>
                <a:gd name="T85" fmla="+- 0 909 814"/>
                <a:gd name="T86" fmla="*/ 909 h 106"/>
                <a:gd name="T87" fmla="*/ 943 w 1234"/>
                <a:gd name="T88" fmla="+- 0 905 814"/>
                <a:gd name="T89" fmla="*/ 905 h 106"/>
                <a:gd name="T90" fmla="*/ 952 w 1234"/>
                <a:gd name="T91" fmla="+- 0 901 814"/>
                <a:gd name="T92" fmla="*/ 901 h 106"/>
                <a:gd name="T93" fmla="*/ 967 w 1234"/>
                <a:gd name="T94" fmla="+- 0 897 814"/>
                <a:gd name="T95" fmla="*/ 897 h 106"/>
                <a:gd name="T96" fmla="*/ 991 w 1234"/>
                <a:gd name="T97" fmla="+- 0 893 814"/>
                <a:gd name="T98" fmla="*/ 893 h 106"/>
                <a:gd name="T99" fmla="*/ 1003 w 1234"/>
                <a:gd name="T100" fmla="+- 0 892 814"/>
                <a:gd name="T101" fmla="*/ 892 h 106"/>
                <a:gd name="T102" fmla="*/ 1019 w 1234"/>
                <a:gd name="T103" fmla="+- 0 891 814"/>
                <a:gd name="T104" fmla="*/ 891 h 106"/>
                <a:gd name="T105" fmla="*/ 1036 w 1234"/>
                <a:gd name="T106" fmla="+- 0 891 814"/>
                <a:gd name="T107" fmla="*/ 891 h 106"/>
                <a:gd name="T108" fmla="*/ 1052 w 1234"/>
                <a:gd name="T109" fmla="+- 0 889 814"/>
                <a:gd name="T110" fmla="*/ 889 h 106"/>
                <a:gd name="T111" fmla="*/ 1071 w 1234"/>
                <a:gd name="T112" fmla="+- 0 886 814"/>
                <a:gd name="T113" fmla="*/ 886 h 106"/>
                <a:gd name="T114" fmla="*/ 1098 w 1234"/>
                <a:gd name="T115" fmla="+- 0 883 814"/>
                <a:gd name="T116" fmla="*/ 883 h 106"/>
                <a:gd name="T117" fmla="*/ 1129 w 1234"/>
                <a:gd name="T118" fmla="+- 0 881 814"/>
                <a:gd name="T119" fmla="*/ 881 h 106"/>
                <a:gd name="T120" fmla="*/ 1161 w 1234"/>
                <a:gd name="T121" fmla="+- 0 880 814"/>
                <a:gd name="T122" fmla="*/ 880 h 106"/>
                <a:gd name="T123" fmla="*/ 1185 w 1234"/>
                <a:gd name="T124" fmla="+- 0 879 814"/>
                <a:gd name="T125" fmla="*/ 879 h 106"/>
                <a:gd name="T126" fmla="*/ 1199 w 1234"/>
                <a:gd name="T127" fmla="+- 0 877 814"/>
                <a:gd name="T128" fmla="*/ 877 h 106"/>
                <a:gd name="T129" fmla="*/ 1210 w 1234"/>
                <a:gd name="T130" fmla="+- 0 875 814"/>
                <a:gd name="T131" fmla="*/ 875 h 106"/>
                <a:gd name="T132" fmla="*/ 1225 w 1234"/>
                <a:gd name="T133" fmla="+- 0 873 814"/>
                <a:gd name="T134" fmla="*/ 873 h 106"/>
                <a:gd name="T135" fmla="*/ 1234 w 1234"/>
                <a:gd name="T136" fmla="+- 0 870 814"/>
                <a:gd name="T137" fmla="*/ 870 h 106"/>
                <a:gd name="T138" fmla="*/ 1229 w 1234"/>
                <a:gd name="T139" fmla="+- 0 867 814"/>
                <a:gd name="T140" fmla="*/ 867 h 106"/>
                <a:gd name="T141" fmla="*/ 1218 w 1234"/>
                <a:gd name="T142" fmla="+- 0 863 814"/>
                <a:gd name="T143" fmla="*/ 863 h 106"/>
                <a:gd name="T144" fmla="*/ 1209 w 1234"/>
                <a:gd name="T145" fmla="+- 0 862 814"/>
                <a:gd name="T146" fmla="*/ 862 h 106"/>
                <a:gd name="T147" fmla="*/ 1143 w 1234"/>
                <a:gd name="T148" fmla="+- 0 854 814"/>
                <a:gd name="T149" fmla="*/ 854 h 106"/>
                <a:gd name="T150" fmla="*/ 1086 w 1234"/>
                <a:gd name="T151" fmla="+- 0 843 814"/>
                <a:gd name="T152" fmla="*/ 843 h 106"/>
                <a:gd name="T153" fmla="*/ 1045 w 1234"/>
                <a:gd name="T154" fmla="+- 0 831 814"/>
                <a:gd name="T155" fmla="*/ 831 h 106"/>
                <a:gd name="T156" fmla="*/ 1025 w 1234"/>
                <a:gd name="T157" fmla="+- 0 825 814"/>
                <a:gd name="T158" fmla="*/ 825 h 106"/>
                <a:gd name="T159" fmla="*/ 1016 w 1234"/>
                <a:gd name="T160" fmla="+- 0 822 814"/>
                <a:gd name="T161" fmla="*/ 822 h 106"/>
                <a:gd name="T162" fmla="*/ 617 w 1234"/>
                <a:gd name="T163" fmla="+- 0 822 814"/>
                <a:gd name="T164" fmla="*/ 822 h 106"/>
                <a:gd name="T165" fmla="*/ 498 w 1234"/>
                <a:gd name="T166" fmla="+- 0 822 814"/>
                <a:gd name="T167" fmla="*/ 822 h 106"/>
                <a:gd name="T168" fmla="*/ 487 w 1234"/>
                <a:gd name="T169" fmla="+- 0 822 814"/>
                <a:gd name="T170" fmla="*/ 822 h 106"/>
                <a:gd name="T171" fmla="*/ 480 w 1234"/>
                <a:gd name="T172" fmla="+- 0 820 814"/>
                <a:gd name="T173" fmla="*/ 820 h 106"/>
                <a:gd name="T174" fmla="*/ 473 w 1234"/>
                <a:gd name="T175" fmla="+- 0 819 814"/>
                <a:gd name="T176" fmla="*/ 819 h 106"/>
                <a:gd name="T177" fmla="*/ 435 w 1234"/>
                <a:gd name="T178" fmla="+- 0 819 814"/>
                <a:gd name="T179" fmla="*/ 819 h 106"/>
                <a:gd name="T180" fmla="*/ 411 w 1234"/>
                <a:gd name="T181" fmla="+- 0 818 814"/>
                <a:gd name="T182" fmla="*/ 818 h 106"/>
                <a:gd name="T183" fmla="*/ 365 w 1234"/>
                <a:gd name="T184" fmla="+- 0 816 814"/>
                <a:gd name="T185" fmla="*/ 816 h 106"/>
                <a:gd name="T186" fmla="*/ 309 w 1234"/>
                <a:gd name="T187" fmla="+- 0 814 814"/>
                <a:gd name="T188" fmla="*/ 814 h 106"/>
              </a:gdLst>
              <a:ahLst/>
              <a:cxnLst>
                <a:cxn ang="0">
                  <a:pos x="T0" y="T2"/>
                </a:cxn>
                <a:cxn ang="0">
                  <a:pos x="T3" y="T5"/>
                </a:cxn>
                <a:cxn ang="0">
                  <a:pos x="T6" y="T8"/>
                </a:cxn>
                <a:cxn ang="0">
                  <a:pos x="T9" y="T11"/>
                </a:cxn>
                <a:cxn ang="0">
                  <a:pos x="T12" y="T14"/>
                </a:cxn>
                <a:cxn ang="0">
                  <a:pos x="T15" y="T17"/>
                </a:cxn>
                <a:cxn ang="0">
                  <a:pos x="T18" y="T20"/>
                </a:cxn>
                <a:cxn ang="0">
                  <a:pos x="T21" y="T23"/>
                </a:cxn>
                <a:cxn ang="0">
                  <a:pos x="T24" y="T26"/>
                </a:cxn>
                <a:cxn ang="0">
                  <a:pos x="T27" y="T29"/>
                </a:cxn>
                <a:cxn ang="0">
                  <a:pos x="T30" y="T32"/>
                </a:cxn>
                <a:cxn ang="0">
                  <a:pos x="T33" y="T35"/>
                </a:cxn>
                <a:cxn ang="0">
                  <a:pos x="T36" y="T38"/>
                </a:cxn>
                <a:cxn ang="0">
                  <a:pos x="T39" y="T41"/>
                </a:cxn>
                <a:cxn ang="0">
                  <a:pos x="T42" y="T44"/>
                </a:cxn>
                <a:cxn ang="0">
                  <a:pos x="T45" y="T47"/>
                </a:cxn>
                <a:cxn ang="0">
                  <a:pos x="T48" y="T50"/>
                </a:cxn>
                <a:cxn ang="0">
                  <a:pos x="T51" y="T53"/>
                </a:cxn>
                <a:cxn ang="0">
                  <a:pos x="T54" y="T56"/>
                </a:cxn>
                <a:cxn ang="0">
                  <a:pos x="T57" y="T59"/>
                </a:cxn>
                <a:cxn ang="0">
                  <a:pos x="T60" y="T62"/>
                </a:cxn>
                <a:cxn ang="0">
                  <a:pos x="T63" y="T65"/>
                </a:cxn>
                <a:cxn ang="0">
                  <a:pos x="T66" y="T68"/>
                </a:cxn>
                <a:cxn ang="0">
                  <a:pos x="T69" y="T71"/>
                </a:cxn>
                <a:cxn ang="0">
                  <a:pos x="T72" y="T74"/>
                </a:cxn>
                <a:cxn ang="0">
                  <a:pos x="T75" y="T77"/>
                </a:cxn>
                <a:cxn ang="0">
                  <a:pos x="T78" y="T80"/>
                </a:cxn>
                <a:cxn ang="0">
                  <a:pos x="T81" y="T83"/>
                </a:cxn>
                <a:cxn ang="0">
                  <a:pos x="T84" y="T86"/>
                </a:cxn>
                <a:cxn ang="0">
                  <a:pos x="T87" y="T89"/>
                </a:cxn>
                <a:cxn ang="0">
                  <a:pos x="T90" y="T92"/>
                </a:cxn>
                <a:cxn ang="0">
                  <a:pos x="T93" y="T95"/>
                </a:cxn>
                <a:cxn ang="0">
                  <a:pos x="T96" y="T98"/>
                </a:cxn>
                <a:cxn ang="0">
                  <a:pos x="T99" y="T101"/>
                </a:cxn>
                <a:cxn ang="0">
                  <a:pos x="T102" y="T104"/>
                </a:cxn>
                <a:cxn ang="0">
                  <a:pos x="T105" y="T107"/>
                </a:cxn>
                <a:cxn ang="0">
                  <a:pos x="T108" y="T110"/>
                </a:cxn>
                <a:cxn ang="0">
                  <a:pos x="T111" y="T113"/>
                </a:cxn>
                <a:cxn ang="0">
                  <a:pos x="T114" y="T116"/>
                </a:cxn>
                <a:cxn ang="0">
                  <a:pos x="T117" y="T119"/>
                </a:cxn>
                <a:cxn ang="0">
                  <a:pos x="T120" y="T122"/>
                </a:cxn>
                <a:cxn ang="0">
                  <a:pos x="T123" y="T125"/>
                </a:cxn>
                <a:cxn ang="0">
                  <a:pos x="T126" y="T128"/>
                </a:cxn>
                <a:cxn ang="0">
                  <a:pos x="T129" y="T131"/>
                </a:cxn>
                <a:cxn ang="0">
                  <a:pos x="T132" y="T134"/>
                </a:cxn>
                <a:cxn ang="0">
                  <a:pos x="T135" y="T137"/>
                </a:cxn>
                <a:cxn ang="0">
                  <a:pos x="T138" y="T140"/>
                </a:cxn>
                <a:cxn ang="0">
                  <a:pos x="T141" y="T143"/>
                </a:cxn>
                <a:cxn ang="0">
                  <a:pos x="T144" y="T146"/>
                </a:cxn>
                <a:cxn ang="0">
                  <a:pos x="T147" y="T149"/>
                </a:cxn>
                <a:cxn ang="0">
                  <a:pos x="T150" y="T152"/>
                </a:cxn>
                <a:cxn ang="0">
                  <a:pos x="T153" y="T155"/>
                </a:cxn>
                <a:cxn ang="0">
                  <a:pos x="T156" y="T158"/>
                </a:cxn>
                <a:cxn ang="0">
                  <a:pos x="T159" y="T161"/>
                </a:cxn>
                <a:cxn ang="0">
                  <a:pos x="T162" y="T164"/>
                </a:cxn>
                <a:cxn ang="0">
                  <a:pos x="T165" y="T167"/>
                </a:cxn>
                <a:cxn ang="0">
                  <a:pos x="T168" y="T170"/>
                </a:cxn>
                <a:cxn ang="0">
                  <a:pos x="T171" y="T173"/>
                </a:cxn>
                <a:cxn ang="0">
                  <a:pos x="T174" y="T176"/>
                </a:cxn>
                <a:cxn ang="0">
                  <a:pos x="T177" y="T179"/>
                </a:cxn>
                <a:cxn ang="0">
                  <a:pos x="T180" y="T182"/>
                </a:cxn>
                <a:cxn ang="0">
                  <a:pos x="T183" y="T185"/>
                </a:cxn>
                <a:cxn ang="0">
                  <a:pos x="T186" y="T188"/>
                </a:cxn>
              </a:cxnLst>
              <a:rect l="0" t="0" r="r" b="b"/>
              <a:pathLst>
                <a:path w="1234" h="106">
                  <a:moveTo>
                    <a:pt x="309" y="0"/>
                  </a:moveTo>
                  <a:lnTo>
                    <a:pt x="241" y="4"/>
                  </a:lnTo>
                  <a:lnTo>
                    <a:pt x="196" y="17"/>
                  </a:lnTo>
                  <a:lnTo>
                    <a:pt x="165" y="26"/>
                  </a:lnTo>
                  <a:lnTo>
                    <a:pt x="111" y="37"/>
                  </a:lnTo>
                  <a:lnTo>
                    <a:pt x="25" y="48"/>
                  </a:lnTo>
                  <a:lnTo>
                    <a:pt x="16" y="49"/>
                  </a:lnTo>
                  <a:lnTo>
                    <a:pt x="5" y="53"/>
                  </a:lnTo>
                  <a:lnTo>
                    <a:pt x="0" y="56"/>
                  </a:lnTo>
                  <a:lnTo>
                    <a:pt x="9" y="59"/>
                  </a:lnTo>
                  <a:lnTo>
                    <a:pt x="24" y="61"/>
                  </a:lnTo>
                  <a:lnTo>
                    <a:pt x="35" y="63"/>
                  </a:lnTo>
                  <a:lnTo>
                    <a:pt x="49" y="65"/>
                  </a:lnTo>
                  <a:lnTo>
                    <a:pt x="73" y="66"/>
                  </a:lnTo>
                  <a:lnTo>
                    <a:pt x="105" y="67"/>
                  </a:lnTo>
                  <a:lnTo>
                    <a:pt x="136" y="69"/>
                  </a:lnTo>
                  <a:lnTo>
                    <a:pt x="163" y="72"/>
                  </a:lnTo>
                  <a:lnTo>
                    <a:pt x="182" y="75"/>
                  </a:lnTo>
                  <a:lnTo>
                    <a:pt x="198" y="77"/>
                  </a:lnTo>
                  <a:lnTo>
                    <a:pt x="215" y="77"/>
                  </a:lnTo>
                  <a:lnTo>
                    <a:pt x="231" y="78"/>
                  </a:lnTo>
                  <a:lnTo>
                    <a:pt x="243" y="79"/>
                  </a:lnTo>
                  <a:lnTo>
                    <a:pt x="267" y="83"/>
                  </a:lnTo>
                  <a:lnTo>
                    <a:pt x="282" y="87"/>
                  </a:lnTo>
                  <a:lnTo>
                    <a:pt x="291" y="91"/>
                  </a:lnTo>
                  <a:lnTo>
                    <a:pt x="305" y="95"/>
                  </a:lnTo>
                  <a:lnTo>
                    <a:pt x="342" y="98"/>
                  </a:lnTo>
                  <a:lnTo>
                    <a:pt x="900" y="97"/>
                  </a:lnTo>
                  <a:lnTo>
                    <a:pt x="929" y="95"/>
                  </a:lnTo>
                  <a:lnTo>
                    <a:pt x="943" y="91"/>
                  </a:lnTo>
                  <a:lnTo>
                    <a:pt x="952" y="87"/>
                  </a:lnTo>
                  <a:lnTo>
                    <a:pt x="967" y="83"/>
                  </a:lnTo>
                  <a:lnTo>
                    <a:pt x="991" y="79"/>
                  </a:lnTo>
                  <a:lnTo>
                    <a:pt x="1003" y="78"/>
                  </a:lnTo>
                  <a:lnTo>
                    <a:pt x="1019" y="77"/>
                  </a:lnTo>
                  <a:lnTo>
                    <a:pt x="1036" y="77"/>
                  </a:lnTo>
                  <a:lnTo>
                    <a:pt x="1052" y="75"/>
                  </a:lnTo>
                  <a:lnTo>
                    <a:pt x="1071" y="72"/>
                  </a:lnTo>
                  <a:lnTo>
                    <a:pt x="1098" y="69"/>
                  </a:lnTo>
                  <a:lnTo>
                    <a:pt x="1129" y="67"/>
                  </a:lnTo>
                  <a:lnTo>
                    <a:pt x="1161" y="66"/>
                  </a:lnTo>
                  <a:lnTo>
                    <a:pt x="1185" y="65"/>
                  </a:lnTo>
                  <a:lnTo>
                    <a:pt x="1199" y="63"/>
                  </a:lnTo>
                  <a:lnTo>
                    <a:pt x="1210" y="61"/>
                  </a:lnTo>
                  <a:lnTo>
                    <a:pt x="1225" y="59"/>
                  </a:lnTo>
                  <a:lnTo>
                    <a:pt x="1234" y="56"/>
                  </a:lnTo>
                  <a:lnTo>
                    <a:pt x="1229" y="53"/>
                  </a:lnTo>
                  <a:lnTo>
                    <a:pt x="1218" y="49"/>
                  </a:lnTo>
                  <a:lnTo>
                    <a:pt x="1209" y="48"/>
                  </a:lnTo>
                  <a:lnTo>
                    <a:pt x="1143" y="40"/>
                  </a:lnTo>
                  <a:lnTo>
                    <a:pt x="1086" y="29"/>
                  </a:lnTo>
                  <a:lnTo>
                    <a:pt x="1045" y="17"/>
                  </a:lnTo>
                  <a:lnTo>
                    <a:pt x="1025" y="11"/>
                  </a:lnTo>
                  <a:lnTo>
                    <a:pt x="1016" y="8"/>
                  </a:lnTo>
                  <a:lnTo>
                    <a:pt x="617" y="8"/>
                  </a:lnTo>
                  <a:lnTo>
                    <a:pt x="498" y="8"/>
                  </a:lnTo>
                  <a:lnTo>
                    <a:pt x="487" y="8"/>
                  </a:lnTo>
                  <a:lnTo>
                    <a:pt x="480" y="6"/>
                  </a:lnTo>
                  <a:lnTo>
                    <a:pt x="473" y="5"/>
                  </a:lnTo>
                  <a:lnTo>
                    <a:pt x="435" y="5"/>
                  </a:lnTo>
                  <a:lnTo>
                    <a:pt x="411" y="4"/>
                  </a:lnTo>
                  <a:lnTo>
                    <a:pt x="365" y="2"/>
                  </a:lnTo>
                  <a:lnTo>
                    <a:pt x="309" y="0"/>
                  </a:lnTo>
                  <a:close/>
                </a:path>
              </a:pathLst>
            </a:custGeom>
            <a:solidFill>
              <a:srgbClr val="C2BAA4"/>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38" name="Freeform 3843">
              <a:extLst>
                <a:ext uri="{FF2B5EF4-FFF2-40B4-BE49-F238E27FC236}">
                  <a16:creationId xmlns:a16="http://schemas.microsoft.com/office/drawing/2014/main" id="{00000000-0008-0000-0000-0000AA030000}"/>
                </a:ext>
              </a:extLst>
            </xdr:cNvPr>
            <xdr:cNvSpPr>
              <a:spLocks/>
            </xdr:cNvSpPr>
          </xdr:nvSpPr>
          <xdr:spPr bwMode="auto">
            <a:xfrm>
              <a:off x="0" y="814"/>
              <a:ext cx="1234" cy="106"/>
            </a:xfrm>
            <a:custGeom>
              <a:avLst/>
              <a:gdLst>
                <a:gd name="T0" fmla="*/ 900 w 1234"/>
                <a:gd name="T1" fmla="+- 0 911 814"/>
                <a:gd name="T2" fmla="*/ 911 h 106"/>
                <a:gd name="T3" fmla="*/ 816 w 1234"/>
                <a:gd name="T4" fmla="+- 0 911 814"/>
                <a:gd name="T5" fmla="*/ 911 h 106"/>
                <a:gd name="T6" fmla="*/ 892 w 1234"/>
                <a:gd name="T7" fmla="+- 0 912 814"/>
                <a:gd name="T8" fmla="*/ 912 h 106"/>
                <a:gd name="T9" fmla="*/ 900 w 1234"/>
                <a:gd name="T10" fmla="+- 0 911 814"/>
                <a:gd name="T11" fmla="*/ 911 h 106"/>
              </a:gdLst>
              <a:ahLst/>
              <a:cxnLst>
                <a:cxn ang="0">
                  <a:pos x="T0" y="T2"/>
                </a:cxn>
                <a:cxn ang="0">
                  <a:pos x="T3" y="T5"/>
                </a:cxn>
                <a:cxn ang="0">
                  <a:pos x="T6" y="T8"/>
                </a:cxn>
                <a:cxn ang="0">
                  <a:pos x="T9" y="T11"/>
                </a:cxn>
              </a:cxnLst>
              <a:rect l="0" t="0" r="r" b="b"/>
              <a:pathLst>
                <a:path w="1234" h="106">
                  <a:moveTo>
                    <a:pt x="900" y="97"/>
                  </a:moveTo>
                  <a:lnTo>
                    <a:pt x="816" y="97"/>
                  </a:lnTo>
                  <a:lnTo>
                    <a:pt x="892" y="98"/>
                  </a:lnTo>
                  <a:lnTo>
                    <a:pt x="900" y="97"/>
                  </a:lnTo>
                  <a:close/>
                </a:path>
              </a:pathLst>
            </a:custGeom>
            <a:solidFill>
              <a:srgbClr val="C2BAA4"/>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39" name="Freeform 3842">
              <a:extLst>
                <a:ext uri="{FF2B5EF4-FFF2-40B4-BE49-F238E27FC236}">
                  <a16:creationId xmlns:a16="http://schemas.microsoft.com/office/drawing/2014/main" id="{00000000-0008-0000-0000-0000AB030000}"/>
                </a:ext>
              </a:extLst>
            </xdr:cNvPr>
            <xdr:cNvSpPr>
              <a:spLocks/>
            </xdr:cNvSpPr>
          </xdr:nvSpPr>
          <xdr:spPr bwMode="auto">
            <a:xfrm>
              <a:off x="0" y="814"/>
              <a:ext cx="1234" cy="106"/>
            </a:xfrm>
            <a:custGeom>
              <a:avLst/>
              <a:gdLst>
                <a:gd name="T0" fmla="*/ 697 w 1234"/>
                <a:gd name="T1" fmla="+- 0 821 814"/>
                <a:gd name="T2" fmla="*/ 821 h 106"/>
                <a:gd name="T3" fmla="*/ 683 w 1234"/>
                <a:gd name="T4" fmla="+- 0 821 814"/>
                <a:gd name="T5" fmla="*/ 821 h 106"/>
                <a:gd name="T6" fmla="*/ 679 w 1234"/>
                <a:gd name="T7" fmla="+- 0 822 814"/>
                <a:gd name="T8" fmla="*/ 822 h 106"/>
                <a:gd name="T9" fmla="*/ 617 w 1234"/>
                <a:gd name="T10" fmla="+- 0 822 814"/>
                <a:gd name="T11" fmla="*/ 822 h 106"/>
                <a:gd name="T12" fmla="*/ 1016 w 1234"/>
                <a:gd name="T13" fmla="+- 0 822 814"/>
                <a:gd name="T14" fmla="*/ 822 h 106"/>
                <a:gd name="T15" fmla="*/ 1015 w 1234"/>
                <a:gd name="T16" fmla="+- 0 822 814"/>
                <a:gd name="T17" fmla="*/ 822 h 106"/>
                <a:gd name="T18" fmla="*/ 736 w 1234"/>
                <a:gd name="T19" fmla="+- 0 822 814"/>
                <a:gd name="T20" fmla="*/ 822 h 106"/>
                <a:gd name="T21" fmla="*/ 697 w 1234"/>
                <a:gd name="T22" fmla="+- 0 821 814"/>
                <a:gd name="T23" fmla="*/ 821 h 106"/>
              </a:gdLst>
              <a:ahLst/>
              <a:cxnLst>
                <a:cxn ang="0">
                  <a:pos x="T0" y="T2"/>
                </a:cxn>
                <a:cxn ang="0">
                  <a:pos x="T3" y="T5"/>
                </a:cxn>
                <a:cxn ang="0">
                  <a:pos x="T6" y="T8"/>
                </a:cxn>
                <a:cxn ang="0">
                  <a:pos x="T9" y="T11"/>
                </a:cxn>
                <a:cxn ang="0">
                  <a:pos x="T12" y="T14"/>
                </a:cxn>
                <a:cxn ang="0">
                  <a:pos x="T15" y="T17"/>
                </a:cxn>
                <a:cxn ang="0">
                  <a:pos x="T18" y="T20"/>
                </a:cxn>
                <a:cxn ang="0">
                  <a:pos x="T21" y="T23"/>
                </a:cxn>
              </a:cxnLst>
              <a:rect l="0" t="0" r="r" b="b"/>
              <a:pathLst>
                <a:path w="1234" h="106">
                  <a:moveTo>
                    <a:pt x="697" y="7"/>
                  </a:moveTo>
                  <a:lnTo>
                    <a:pt x="683" y="7"/>
                  </a:lnTo>
                  <a:lnTo>
                    <a:pt x="679" y="8"/>
                  </a:lnTo>
                  <a:lnTo>
                    <a:pt x="617" y="8"/>
                  </a:lnTo>
                  <a:lnTo>
                    <a:pt x="1016" y="8"/>
                  </a:lnTo>
                  <a:lnTo>
                    <a:pt x="1015" y="8"/>
                  </a:lnTo>
                  <a:lnTo>
                    <a:pt x="736" y="8"/>
                  </a:lnTo>
                  <a:lnTo>
                    <a:pt x="697" y="7"/>
                  </a:lnTo>
                  <a:close/>
                </a:path>
              </a:pathLst>
            </a:custGeom>
            <a:solidFill>
              <a:srgbClr val="C2BAA4"/>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40" name="Freeform 3841">
              <a:extLst>
                <a:ext uri="{FF2B5EF4-FFF2-40B4-BE49-F238E27FC236}">
                  <a16:creationId xmlns:a16="http://schemas.microsoft.com/office/drawing/2014/main" id="{00000000-0008-0000-0000-0000AC030000}"/>
                </a:ext>
              </a:extLst>
            </xdr:cNvPr>
            <xdr:cNvSpPr>
              <a:spLocks/>
            </xdr:cNvSpPr>
          </xdr:nvSpPr>
          <xdr:spPr bwMode="auto">
            <a:xfrm>
              <a:off x="0" y="814"/>
              <a:ext cx="1234" cy="106"/>
            </a:xfrm>
            <a:custGeom>
              <a:avLst/>
              <a:gdLst>
                <a:gd name="T0" fmla="*/ 537 w 1234"/>
                <a:gd name="T1" fmla="+- 0 821 814"/>
                <a:gd name="T2" fmla="*/ 821 h 106"/>
                <a:gd name="T3" fmla="*/ 498 w 1234"/>
                <a:gd name="T4" fmla="+- 0 822 814"/>
                <a:gd name="T5" fmla="*/ 822 h 106"/>
                <a:gd name="T6" fmla="*/ 570 w 1234"/>
                <a:gd name="T7" fmla="+- 0 822 814"/>
                <a:gd name="T8" fmla="*/ 822 h 106"/>
                <a:gd name="T9" fmla="*/ 563 w 1234"/>
                <a:gd name="T10" fmla="+- 0 822 814"/>
                <a:gd name="T11" fmla="*/ 822 h 106"/>
                <a:gd name="T12" fmla="*/ 537 w 1234"/>
                <a:gd name="T13" fmla="+- 0 821 814"/>
                <a:gd name="T14" fmla="*/ 821 h 106"/>
              </a:gdLst>
              <a:ahLst/>
              <a:cxnLst>
                <a:cxn ang="0">
                  <a:pos x="T0" y="T2"/>
                </a:cxn>
                <a:cxn ang="0">
                  <a:pos x="T3" y="T5"/>
                </a:cxn>
                <a:cxn ang="0">
                  <a:pos x="T6" y="T8"/>
                </a:cxn>
                <a:cxn ang="0">
                  <a:pos x="T9" y="T11"/>
                </a:cxn>
                <a:cxn ang="0">
                  <a:pos x="T12" y="T14"/>
                </a:cxn>
              </a:cxnLst>
              <a:rect l="0" t="0" r="r" b="b"/>
              <a:pathLst>
                <a:path w="1234" h="106">
                  <a:moveTo>
                    <a:pt x="537" y="7"/>
                  </a:moveTo>
                  <a:lnTo>
                    <a:pt x="498" y="8"/>
                  </a:lnTo>
                  <a:lnTo>
                    <a:pt x="570" y="8"/>
                  </a:lnTo>
                  <a:lnTo>
                    <a:pt x="563" y="8"/>
                  </a:lnTo>
                  <a:lnTo>
                    <a:pt x="537" y="7"/>
                  </a:lnTo>
                  <a:close/>
                </a:path>
              </a:pathLst>
            </a:custGeom>
            <a:solidFill>
              <a:srgbClr val="C2BAA4"/>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41" name="Freeform 3840">
              <a:extLst>
                <a:ext uri="{FF2B5EF4-FFF2-40B4-BE49-F238E27FC236}">
                  <a16:creationId xmlns:a16="http://schemas.microsoft.com/office/drawing/2014/main" id="{00000000-0008-0000-0000-0000AD030000}"/>
                </a:ext>
              </a:extLst>
            </xdr:cNvPr>
            <xdr:cNvSpPr>
              <a:spLocks/>
            </xdr:cNvSpPr>
          </xdr:nvSpPr>
          <xdr:spPr bwMode="auto">
            <a:xfrm>
              <a:off x="0" y="814"/>
              <a:ext cx="1234" cy="106"/>
            </a:xfrm>
            <a:custGeom>
              <a:avLst/>
              <a:gdLst>
                <a:gd name="T0" fmla="*/ 779 w 1234"/>
                <a:gd name="T1" fmla="+- 0 817 814"/>
                <a:gd name="T2" fmla="*/ 817 h 106"/>
                <a:gd name="T3" fmla="*/ 764 w 1234"/>
                <a:gd name="T4" fmla="+- 0 818 814"/>
                <a:gd name="T5" fmla="*/ 818 h 106"/>
                <a:gd name="T6" fmla="*/ 753 w 1234"/>
                <a:gd name="T7" fmla="+- 0 820 814"/>
                <a:gd name="T8" fmla="*/ 820 h 106"/>
                <a:gd name="T9" fmla="*/ 747 w 1234"/>
                <a:gd name="T10" fmla="+- 0 822 814"/>
                <a:gd name="T11" fmla="*/ 822 h 106"/>
                <a:gd name="T12" fmla="*/ 736 w 1234"/>
                <a:gd name="T13" fmla="+- 0 822 814"/>
                <a:gd name="T14" fmla="*/ 822 h 106"/>
                <a:gd name="T15" fmla="*/ 1015 w 1234"/>
                <a:gd name="T16" fmla="+- 0 822 814"/>
                <a:gd name="T17" fmla="*/ 822 h 106"/>
                <a:gd name="T18" fmla="*/ 1015 w 1234"/>
                <a:gd name="T19" fmla="+- 0 822 814"/>
                <a:gd name="T20" fmla="*/ 822 h 106"/>
                <a:gd name="T21" fmla="*/ 1003 w 1234"/>
                <a:gd name="T22" fmla="+- 0 819 814"/>
                <a:gd name="T23" fmla="*/ 819 h 106"/>
                <a:gd name="T24" fmla="*/ 999 w 1234"/>
                <a:gd name="T25" fmla="+- 0 819 814"/>
                <a:gd name="T26" fmla="*/ 819 h 106"/>
                <a:gd name="T27" fmla="*/ 799 w 1234"/>
                <a:gd name="T28" fmla="+- 0 819 814"/>
                <a:gd name="T29" fmla="*/ 819 h 106"/>
                <a:gd name="T30" fmla="*/ 779 w 1234"/>
                <a:gd name="T31" fmla="+- 0 817 814"/>
                <a:gd name="T32" fmla="*/ 817 h 106"/>
              </a:gdLst>
              <a:ahLst/>
              <a:cxnLst>
                <a:cxn ang="0">
                  <a:pos x="T0" y="T2"/>
                </a:cxn>
                <a:cxn ang="0">
                  <a:pos x="T3" y="T5"/>
                </a:cxn>
                <a:cxn ang="0">
                  <a:pos x="T6" y="T8"/>
                </a:cxn>
                <a:cxn ang="0">
                  <a:pos x="T9" y="T11"/>
                </a:cxn>
                <a:cxn ang="0">
                  <a:pos x="T12" y="T14"/>
                </a:cxn>
                <a:cxn ang="0">
                  <a:pos x="T15" y="T17"/>
                </a:cxn>
                <a:cxn ang="0">
                  <a:pos x="T18" y="T20"/>
                </a:cxn>
                <a:cxn ang="0">
                  <a:pos x="T21" y="T23"/>
                </a:cxn>
                <a:cxn ang="0">
                  <a:pos x="T24" y="T26"/>
                </a:cxn>
                <a:cxn ang="0">
                  <a:pos x="T27" y="T29"/>
                </a:cxn>
                <a:cxn ang="0">
                  <a:pos x="T30" y="T32"/>
                </a:cxn>
              </a:cxnLst>
              <a:rect l="0" t="0" r="r" b="b"/>
              <a:pathLst>
                <a:path w="1234" h="106">
                  <a:moveTo>
                    <a:pt x="779" y="3"/>
                  </a:moveTo>
                  <a:lnTo>
                    <a:pt x="764" y="4"/>
                  </a:lnTo>
                  <a:lnTo>
                    <a:pt x="753" y="6"/>
                  </a:lnTo>
                  <a:lnTo>
                    <a:pt x="747" y="8"/>
                  </a:lnTo>
                  <a:lnTo>
                    <a:pt x="736" y="8"/>
                  </a:lnTo>
                  <a:lnTo>
                    <a:pt x="1015" y="8"/>
                  </a:lnTo>
                  <a:lnTo>
                    <a:pt x="1003" y="5"/>
                  </a:lnTo>
                  <a:lnTo>
                    <a:pt x="999" y="5"/>
                  </a:lnTo>
                  <a:lnTo>
                    <a:pt x="799" y="5"/>
                  </a:lnTo>
                  <a:lnTo>
                    <a:pt x="779" y="3"/>
                  </a:lnTo>
                  <a:close/>
                </a:path>
              </a:pathLst>
            </a:custGeom>
            <a:solidFill>
              <a:srgbClr val="C2BAA4"/>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42" name="Freeform 3839">
              <a:extLst>
                <a:ext uri="{FF2B5EF4-FFF2-40B4-BE49-F238E27FC236}">
                  <a16:creationId xmlns:a16="http://schemas.microsoft.com/office/drawing/2014/main" id="{00000000-0008-0000-0000-0000AE030000}"/>
                </a:ext>
              </a:extLst>
            </xdr:cNvPr>
            <xdr:cNvSpPr>
              <a:spLocks/>
            </xdr:cNvSpPr>
          </xdr:nvSpPr>
          <xdr:spPr bwMode="auto">
            <a:xfrm>
              <a:off x="0" y="814"/>
              <a:ext cx="1234" cy="106"/>
            </a:xfrm>
            <a:custGeom>
              <a:avLst/>
              <a:gdLst>
                <a:gd name="T0" fmla="*/ 455 w 1234"/>
                <a:gd name="T1" fmla="+- 0 817 814"/>
                <a:gd name="T2" fmla="*/ 817 h 106"/>
                <a:gd name="T3" fmla="*/ 435 w 1234"/>
                <a:gd name="T4" fmla="+- 0 819 814"/>
                <a:gd name="T5" fmla="*/ 819 h 106"/>
                <a:gd name="T6" fmla="*/ 473 w 1234"/>
                <a:gd name="T7" fmla="+- 0 819 814"/>
                <a:gd name="T8" fmla="*/ 819 h 106"/>
                <a:gd name="T9" fmla="*/ 470 w 1234"/>
                <a:gd name="T10" fmla="+- 0 818 814"/>
                <a:gd name="T11" fmla="*/ 818 h 106"/>
                <a:gd name="T12" fmla="*/ 455 w 1234"/>
                <a:gd name="T13" fmla="+- 0 817 814"/>
                <a:gd name="T14" fmla="*/ 817 h 106"/>
              </a:gdLst>
              <a:ahLst/>
              <a:cxnLst>
                <a:cxn ang="0">
                  <a:pos x="T0" y="T2"/>
                </a:cxn>
                <a:cxn ang="0">
                  <a:pos x="T3" y="T5"/>
                </a:cxn>
                <a:cxn ang="0">
                  <a:pos x="T6" y="T8"/>
                </a:cxn>
                <a:cxn ang="0">
                  <a:pos x="T9" y="T11"/>
                </a:cxn>
                <a:cxn ang="0">
                  <a:pos x="T12" y="T14"/>
                </a:cxn>
              </a:cxnLst>
              <a:rect l="0" t="0" r="r" b="b"/>
              <a:pathLst>
                <a:path w="1234" h="106">
                  <a:moveTo>
                    <a:pt x="455" y="3"/>
                  </a:moveTo>
                  <a:lnTo>
                    <a:pt x="435" y="5"/>
                  </a:lnTo>
                  <a:lnTo>
                    <a:pt x="473" y="5"/>
                  </a:lnTo>
                  <a:lnTo>
                    <a:pt x="470" y="4"/>
                  </a:lnTo>
                  <a:lnTo>
                    <a:pt x="455" y="3"/>
                  </a:lnTo>
                  <a:close/>
                </a:path>
              </a:pathLst>
            </a:custGeom>
            <a:solidFill>
              <a:srgbClr val="C2BAA4"/>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43" name="Freeform 3838">
              <a:extLst>
                <a:ext uri="{FF2B5EF4-FFF2-40B4-BE49-F238E27FC236}">
                  <a16:creationId xmlns:a16="http://schemas.microsoft.com/office/drawing/2014/main" id="{00000000-0008-0000-0000-0000AF030000}"/>
                </a:ext>
              </a:extLst>
            </xdr:cNvPr>
            <xdr:cNvSpPr>
              <a:spLocks/>
            </xdr:cNvSpPr>
          </xdr:nvSpPr>
          <xdr:spPr bwMode="auto">
            <a:xfrm>
              <a:off x="0" y="814"/>
              <a:ext cx="1234" cy="106"/>
            </a:xfrm>
            <a:custGeom>
              <a:avLst/>
              <a:gdLst>
                <a:gd name="T0" fmla="*/ 922 w 1234"/>
                <a:gd name="T1" fmla="+- 0 814 814"/>
                <a:gd name="T2" fmla="*/ 814 h 106"/>
                <a:gd name="T3" fmla="*/ 867 w 1234"/>
                <a:gd name="T4" fmla="+- 0 816 814"/>
                <a:gd name="T5" fmla="*/ 816 h 106"/>
                <a:gd name="T6" fmla="*/ 822 w 1234"/>
                <a:gd name="T7" fmla="+- 0 818 814"/>
                <a:gd name="T8" fmla="*/ 818 h 106"/>
                <a:gd name="T9" fmla="*/ 799 w 1234"/>
                <a:gd name="T10" fmla="+- 0 819 814"/>
                <a:gd name="T11" fmla="*/ 819 h 106"/>
                <a:gd name="T12" fmla="*/ 999 w 1234"/>
                <a:gd name="T13" fmla="+- 0 819 814"/>
                <a:gd name="T14" fmla="*/ 819 h 106"/>
                <a:gd name="T15" fmla="*/ 991 w 1234"/>
                <a:gd name="T16" fmla="+- 0 817 814"/>
                <a:gd name="T17" fmla="*/ 817 h 106"/>
                <a:gd name="T18" fmla="*/ 978 w 1234"/>
                <a:gd name="T19" fmla="+- 0 816 814"/>
                <a:gd name="T20" fmla="*/ 816 h 106"/>
                <a:gd name="T21" fmla="*/ 922 w 1234"/>
                <a:gd name="T22" fmla="+- 0 814 814"/>
                <a:gd name="T23" fmla="*/ 814 h 106"/>
              </a:gdLst>
              <a:ahLst/>
              <a:cxnLst>
                <a:cxn ang="0">
                  <a:pos x="T0" y="T2"/>
                </a:cxn>
                <a:cxn ang="0">
                  <a:pos x="T3" y="T5"/>
                </a:cxn>
                <a:cxn ang="0">
                  <a:pos x="T6" y="T8"/>
                </a:cxn>
                <a:cxn ang="0">
                  <a:pos x="T9" y="T11"/>
                </a:cxn>
                <a:cxn ang="0">
                  <a:pos x="T12" y="T14"/>
                </a:cxn>
                <a:cxn ang="0">
                  <a:pos x="T15" y="T17"/>
                </a:cxn>
                <a:cxn ang="0">
                  <a:pos x="T18" y="T20"/>
                </a:cxn>
                <a:cxn ang="0">
                  <a:pos x="T21" y="T23"/>
                </a:cxn>
              </a:cxnLst>
              <a:rect l="0" t="0" r="r" b="b"/>
              <a:pathLst>
                <a:path w="1234" h="106">
                  <a:moveTo>
                    <a:pt x="922" y="0"/>
                  </a:moveTo>
                  <a:lnTo>
                    <a:pt x="867" y="2"/>
                  </a:lnTo>
                  <a:lnTo>
                    <a:pt x="822" y="4"/>
                  </a:lnTo>
                  <a:lnTo>
                    <a:pt x="799" y="5"/>
                  </a:lnTo>
                  <a:lnTo>
                    <a:pt x="999" y="5"/>
                  </a:lnTo>
                  <a:lnTo>
                    <a:pt x="991" y="3"/>
                  </a:lnTo>
                  <a:lnTo>
                    <a:pt x="978" y="2"/>
                  </a:lnTo>
                  <a:lnTo>
                    <a:pt x="922" y="0"/>
                  </a:lnTo>
                  <a:close/>
                </a:path>
              </a:pathLst>
            </a:custGeom>
            <a:solidFill>
              <a:srgbClr val="C2BAA4"/>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688" name="Group 687">
            <a:extLst>
              <a:ext uri="{FF2B5EF4-FFF2-40B4-BE49-F238E27FC236}">
                <a16:creationId xmlns:a16="http://schemas.microsoft.com/office/drawing/2014/main" id="{00000000-0008-0000-0000-0000B0020000}"/>
              </a:ext>
            </a:extLst>
          </xdr:cNvPr>
          <xdr:cNvGrpSpPr>
            <a:grpSpLocks/>
          </xdr:cNvGrpSpPr>
        </xdr:nvGrpSpPr>
        <xdr:grpSpPr bwMode="auto">
          <a:xfrm>
            <a:off x="167" y="838"/>
            <a:ext cx="89" cy="26"/>
            <a:chOff x="167" y="838"/>
            <a:chExt cx="89" cy="26"/>
          </a:xfrm>
        </xdr:grpSpPr>
        <xdr:sp macro="" textlink="">
          <xdr:nvSpPr>
            <xdr:cNvPr id="935" name="Freeform 3836">
              <a:extLst>
                <a:ext uri="{FF2B5EF4-FFF2-40B4-BE49-F238E27FC236}">
                  <a16:creationId xmlns:a16="http://schemas.microsoft.com/office/drawing/2014/main" id="{00000000-0008-0000-0000-0000A7030000}"/>
                </a:ext>
              </a:extLst>
            </xdr:cNvPr>
            <xdr:cNvSpPr>
              <a:spLocks/>
            </xdr:cNvSpPr>
          </xdr:nvSpPr>
          <xdr:spPr bwMode="auto">
            <a:xfrm>
              <a:off x="167" y="838"/>
              <a:ext cx="89" cy="26"/>
            </a:xfrm>
            <a:custGeom>
              <a:avLst/>
              <a:gdLst>
                <a:gd name="T0" fmla="+- 0 243 167"/>
                <a:gd name="T1" fmla="*/ T0 w 89"/>
                <a:gd name="T2" fmla="+- 0 838 838"/>
                <a:gd name="T3" fmla="*/ 838 h 26"/>
                <a:gd name="T4" fmla="+- 0 182 167"/>
                <a:gd name="T5" fmla="*/ T4 w 89"/>
                <a:gd name="T6" fmla="+- 0 853 838"/>
                <a:gd name="T7" fmla="*/ 853 h 26"/>
                <a:gd name="T8" fmla="+- 0 167 167"/>
                <a:gd name="T9" fmla="*/ T8 w 89"/>
                <a:gd name="T10" fmla="+- 0 863 838"/>
                <a:gd name="T11" fmla="*/ 863 h 26"/>
                <a:gd name="T12" fmla="+- 0 182 167"/>
                <a:gd name="T13" fmla="*/ T12 w 89"/>
                <a:gd name="T14" fmla="+- 0 862 838"/>
                <a:gd name="T15" fmla="*/ 862 h 26"/>
                <a:gd name="T16" fmla="+- 0 236 167"/>
                <a:gd name="T17" fmla="*/ T16 w 89"/>
                <a:gd name="T18" fmla="+- 0 859 838"/>
                <a:gd name="T19" fmla="*/ 859 h 26"/>
                <a:gd name="T20" fmla="+- 0 249 167"/>
                <a:gd name="T21" fmla="*/ T20 w 89"/>
                <a:gd name="T22" fmla="+- 0 858 838"/>
                <a:gd name="T23" fmla="*/ 858 h 26"/>
                <a:gd name="T24" fmla="+- 0 252 167"/>
                <a:gd name="T25" fmla="*/ T24 w 89"/>
                <a:gd name="T26" fmla="+- 0 858 838"/>
                <a:gd name="T27" fmla="*/ 858 h 26"/>
                <a:gd name="T28" fmla="+- 0 256 167"/>
                <a:gd name="T29" fmla="*/ T28 w 89"/>
                <a:gd name="T30" fmla="+- 0 838 838"/>
                <a:gd name="T31" fmla="*/ 838 h 26"/>
                <a:gd name="T32" fmla="+- 0 252 167"/>
                <a:gd name="T33" fmla="*/ T32 w 89"/>
                <a:gd name="T34" fmla="+- 0 838 838"/>
                <a:gd name="T35" fmla="*/ 838 h 26"/>
                <a:gd name="T36" fmla="+- 0 243 167"/>
                <a:gd name="T37" fmla="*/ T36 w 89"/>
                <a:gd name="T38" fmla="+- 0 838 838"/>
                <a:gd name="T39" fmla="*/ 838 h 2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9" h="26">
                  <a:moveTo>
                    <a:pt x="76" y="0"/>
                  </a:moveTo>
                  <a:lnTo>
                    <a:pt x="15" y="15"/>
                  </a:lnTo>
                  <a:lnTo>
                    <a:pt x="0" y="25"/>
                  </a:lnTo>
                  <a:lnTo>
                    <a:pt x="15" y="24"/>
                  </a:lnTo>
                  <a:lnTo>
                    <a:pt x="69" y="21"/>
                  </a:lnTo>
                  <a:lnTo>
                    <a:pt x="82" y="20"/>
                  </a:lnTo>
                  <a:lnTo>
                    <a:pt x="85" y="20"/>
                  </a:lnTo>
                  <a:lnTo>
                    <a:pt x="89" y="0"/>
                  </a:lnTo>
                  <a:lnTo>
                    <a:pt x="85" y="0"/>
                  </a:lnTo>
                  <a:lnTo>
                    <a:pt x="76" y="0"/>
                  </a:lnTo>
                  <a:close/>
                </a:path>
              </a:pathLst>
            </a:custGeom>
            <a:solidFill>
              <a:srgbClr val="6F6B5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689" name="Group 688">
            <a:extLst>
              <a:ext uri="{FF2B5EF4-FFF2-40B4-BE49-F238E27FC236}">
                <a16:creationId xmlns:a16="http://schemas.microsoft.com/office/drawing/2014/main" id="{00000000-0008-0000-0000-0000B1020000}"/>
              </a:ext>
            </a:extLst>
          </xdr:cNvPr>
          <xdr:cNvGrpSpPr>
            <a:grpSpLocks/>
          </xdr:cNvGrpSpPr>
        </xdr:nvGrpSpPr>
        <xdr:grpSpPr bwMode="auto">
          <a:xfrm>
            <a:off x="210" y="816"/>
            <a:ext cx="47" cy="15"/>
            <a:chOff x="210" y="816"/>
            <a:chExt cx="47" cy="15"/>
          </a:xfrm>
        </xdr:grpSpPr>
        <xdr:sp macro="" textlink="">
          <xdr:nvSpPr>
            <xdr:cNvPr id="934" name="Freeform 3834">
              <a:extLst>
                <a:ext uri="{FF2B5EF4-FFF2-40B4-BE49-F238E27FC236}">
                  <a16:creationId xmlns:a16="http://schemas.microsoft.com/office/drawing/2014/main" id="{00000000-0008-0000-0000-0000A6030000}"/>
                </a:ext>
              </a:extLst>
            </xdr:cNvPr>
            <xdr:cNvSpPr>
              <a:spLocks/>
            </xdr:cNvSpPr>
          </xdr:nvSpPr>
          <xdr:spPr bwMode="auto">
            <a:xfrm>
              <a:off x="210" y="816"/>
              <a:ext cx="47" cy="15"/>
            </a:xfrm>
            <a:custGeom>
              <a:avLst/>
              <a:gdLst>
                <a:gd name="T0" fmla="+- 0 255 210"/>
                <a:gd name="T1" fmla="*/ T0 w 47"/>
                <a:gd name="T2" fmla="+- 0 816 816"/>
                <a:gd name="T3" fmla="*/ 816 h 15"/>
                <a:gd name="T4" fmla="+- 0 210 210"/>
                <a:gd name="T5" fmla="*/ T4 w 47"/>
                <a:gd name="T6" fmla="+- 0 830 816"/>
                <a:gd name="T7" fmla="*/ 830 h 15"/>
                <a:gd name="T8" fmla="+- 0 217 210"/>
                <a:gd name="T9" fmla="*/ T8 w 47"/>
                <a:gd name="T10" fmla="+- 0 828 816"/>
                <a:gd name="T11" fmla="*/ 828 h 15"/>
                <a:gd name="T12" fmla="+- 0 232 210"/>
                <a:gd name="T13" fmla="*/ T12 w 47"/>
                <a:gd name="T14" fmla="+- 0 827 816"/>
                <a:gd name="T15" fmla="*/ 827 h 15"/>
                <a:gd name="T16" fmla="+- 0 256 210"/>
                <a:gd name="T17" fmla="*/ T16 w 47"/>
                <a:gd name="T18" fmla="+- 0 826 816"/>
                <a:gd name="T19" fmla="*/ 826 h 15"/>
                <a:gd name="T20" fmla="+- 0 255 210"/>
                <a:gd name="T21" fmla="*/ T20 w 47"/>
                <a:gd name="T22" fmla="+- 0 816 816"/>
                <a:gd name="T23" fmla="*/ 816 h 15"/>
              </a:gdLst>
              <a:ahLst/>
              <a:cxnLst>
                <a:cxn ang="0">
                  <a:pos x="T1" y="T3"/>
                </a:cxn>
                <a:cxn ang="0">
                  <a:pos x="T5" y="T7"/>
                </a:cxn>
                <a:cxn ang="0">
                  <a:pos x="T9" y="T11"/>
                </a:cxn>
                <a:cxn ang="0">
                  <a:pos x="T13" y="T15"/>
                </a:cxn>
                <a:cxn ang="0">
                  <a:pos x="T17" y="T19"/>
                </a:cxn>
                <a:cxn ang="0">
                  <a:pos x="T21" y="T23"/>
                </a:cxn>
              </a:cxnLst>
              <a:rect l="0" t="0" r="r" b="b"/>
              <a:pathLst>
                <a:path w="47" h="15">
                  <a:moveTo>
                    <a:pt x="45" y="0"/>
                  </a:moveTo>
                  <a:lnTo>
                    <a:pt x="0" y="14"/>
                  </a:lnTo>
                  <a:lnTo>
                    <a:pt x="7" y="12"/>
                  </a:lnTo>
                  <a:lnTo>
                    <a:pt x="22" y="11"/>
                  </a:lnTo>
                  <a:lnTo>
                    <a:pt x="46" y="10"/>
                  </a:lnTo>
                  <a:lnTo>
                    <a:pt x="45" y="0"/>
                  </a:lnTo>
                  <a:close/>
                </a:path>
              </a:pathLst>
            </a:custGeom>
            <a:solidFill>
              <a:srgbClr val="6F6B5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690" name="Group 689">
            <a:extLst>
              <a:ext uri="{FF2B5EF4-FFF2-40B4-BE49-F238E27FC236}">
                <a16:creationId xmlns:a16="http://schemas.microsoft.com/office/drawing/2014/main" id="{00000000-0008-0000-0000-0000B2020000}"/>
              </a:ext>
            </a:extLst>
          </xdr:cNvPr>
          <xdr:cNvGrpSpPr>
            <a:grpSpLocks/>
          </xdr:cNvGrpSpPr>
        </xdr:nvGrpSpPr>
        <xdr:grpSpPr bwMode="auto">
          <a:xfrm>
            <a:off x="978" y="838"/>
            <a:ext cx="89" cy="26"/>
            <a:chOff x="978" y="838"/>
            <a:chExt cx="89" cy="26"/>
          </a:xfrm>
        </xdr:grpSpPr>
        <xdr:sp macro="" textlink="">
          <xdr:nvSpPr>
            <xdr:cNvPr id="933" name="Freeform 3832">
              <a:extLst>
                <a:ext uri="{FF2B5EF4-FFF2-40B4-BE49-F238E27FC236}">
                  <a16:creationId xmlns:a16="http://schemas.microsoft.com/office/drawing/2014/main" id="{00000000-0008-0000-0000-0000A5030000}"/>
                </a:ext>
              </a:extLst>
            </xdr:cNvPr>
            <xdr:cNvSpPr>
              <a:spLocks/>
            </xdr:cNvSpPr>
          </xdr:nvSpPr>
          <xdr:spPr bwMode="auto">
            <a:xfrm>
              <a:off x="978" y="838"/>
              <a:ext cx="89" cy="26"/>
            </a:xfrm>
            <a:custGeom>
              <a:avLst/>
              <a:gdLst>
                <a:gd name="T0" fmla="+- 0 991 978"/>
                <a:gd name="T1" fmla="*/ T0 w 89"/>
                <a:gd name="T2" fmla="+- 0 838 838"/>
                <a:gd name="T3" fmla="*/ 838 h 26"/>
                <a:gd name="T4" fmla="+- 0 982 978"/>
                <a:gd name="T5" fmla="*/ T4 w 89"/>
                <a:gd name="T6" fmla="+- 0 838 838"/>
                <a:gd name="T7" fmla="*/ 838 h 26"/>
                <a:gd name="T8" fmla="+- 0 978 978"/>
                <a:gd name="T9" fmla="*/ T8 w 89"/>
                <a:gd name="T10" fmla="+- 0 838 838"/>
                <a:gd name="T11" fmla="*/ 838 h 26"/>
                <a:gd name="T12" fmla="+- 0 982 978"/>
                <a:gd name="T13" fmla="*/ T12 w 89"/>
                <a:gd name="T14" fmla="+- 0 858 838"/>
                <a:gd name="T15" fmla="*/ 858 h 26"/>
                <a:gd name="T16" fmla="+- 0 985 978"/>
                <a:gd name="T17" fmla="*/ T16 w 89"/>
                <a:gd name="T18" fmla="+- 0 858 838"/>
                <a:gd name="T19" fmla="*/ 858 h 26"/>
                <a:gd name="T20" fmla="+- 0 998 978"/>
                <a:gd name="T21" fmla="*/ T20 w 89"/>
                <a:gd name="T22" fmla="+- 0 859 838"/>
                <a:gd name="T23" fmla="*/ 859 h 26"/>
                <a:gd name="T24" fmla="+- 0 1051 978"/>
                <a:gd name="T25" fmla="*/ T24 w 89"/>
                <a:gd name="T26" fmla="+- 0 862 838"/>
                <a:gd name="T27" fmla="*/ 862 h 26"/>
                <a:gd name="T28" fmla="+- 0 1067 978"/>
                <a:gd name="T29" fmla="*/ T28 w 89"/>
                <a:gd name="T30" fmla="+- 0 863 838"/>
                <a:gd name="T31" fmla="*/ 863 h 26"/>
                <a:gd name="T32" fmla="+- 0 1065 978"/>
                <a:gd name="T33" fmla="*/ T32 w 89"/>
                <a:gd name="T34" fmla="+- 0 860 838"/>
                <a:gd name="T35" fmla="*/ 860 h 26"/>
                <a:gd name="T36" fmla="+- 0 1052 978"/>
                <a:gd name="T37" fmla="*/ T36 w 89"/>
                <a:gd name="T38" fmla="+- 0 853 838"/>
                <a:gd name="T39" fmla="*/ 853 h 26"/>
                <a:gd name="T40" fmla="+- 0 1030 978"/>
                <a:gd name="T41" fmla="*/ T40 w 89"/>
                <a:gd name="T42" fmla="+- 0 840 838"/>
                <a:gd name="T43" fmla="*/ 840 h 26"/>
                <a:gd name="T44" fmla="+- 0 1022 978"/>
                <a:gd name="T45" fmla="*/ T44 w 89"/>
                <a:gd name="T46" fmla="+- 0 839 838"/>
                <a:gd name="T47" fmla="*/ 839 h 26"/>
                <a:gd name="T48" fmla="+- 0 1006 978"/>
                <a:gd name="T49" fmla="*/ T48 w 89"/>
                <a:gd name="T50" fmla="+- 0 838 838"/>
                <a:gd name="T51" fmla="*/ 838 h 26"/>
                <a:gd name="T52" fmla="+- 0 991 978"/>
                <a:gd name="T53" fmla="*/ T52 w 89"/>
                <a:gd name="T54" fmla="+- 0 838 838"/>
                <a:gd name="T55" fmla="*/ 838 h 2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89" h="26">
                  <a:moveTo>
                    <a:pt x="13" y="0"/>
                  </a:moveTo>
                  <a:lnTo>
                    <a:pt x="4" y="0"/>
                  </a:lnTo>
                  <a:lnTo>
                    <a:pt x="0" y="0"/>
                  </a:lnTo>
                  <a:lnTo>
                    <a:pt x="4" y="20"/>
                  </a:lnTo>
                  <a:lnTo>
                    <a:pt x="7" y="20"/>
                  </a:lnTo>
                  <a:lnTo>
                    <a:pt x="20" y="21"/>
                  </a:lnTo>
                  <a:lnTo>
                    <a:pt x="73" y="24"/>
                  </a:lnTo>
                  <a:lnTo>
                    <a:pt x="89" y="25"/>
                  </a:lnTo>
                  <a:lnTo>
                    <a:pt x="87" y="22"/>
                  </a:lnTo>
                  <a:lnTo>
                    <a:pt x="74" y="15"/>
                  </a:lnTo>
                  <a:lnTo>
                    <a:pt x="52" y="2"/>
                  </a:lnTo>
                  <a:lnTo>
                    <a:pt x="44" y="1"/>
                  </a:lnTo>
                  <a:lnTo>
                    <a:pt x="28" y="0"/>
                  </a:lnTo>
                  <a:lnTo>
                    <a:pt x="13" y="0"/>
                  </a:lnTo>
                  <a:close/>
                </a:path>
              </a:pathLst>
            </a:custGeom>
            <a:solidFill>
              <a:srgbClr val="6F6B5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691" name="Group 690">
            <a:extLst>
              <a:ext uri="{FF2B5EF4-FFF2-40B4-BE49-F238E27FC236}">
                <a16:creationId xmlns:a16="http://schemas.microsoft.com/office/drawing/2014/main" id="{00000000-0008-0000-0000-0000B3020000}"/>
              </a:ext>
            </a:extLst>
          </xdr:cNvPr>
          <xdr:cNvGrpSpPr>
            <a:grpSpLocks/>
          </xdr:cNvGrpSpPr>
        </xdr:nvGrpSpPr>
        <xdr:grpSpPr bwMode="auto">
          <a:xfrm>
            <a:off x="978" y="816"/>
            <a:ext cx="47" cy="15"/>
            <a:chOff x="978" y="816"/>
            <a:chExt cx="47" cy="15"/>
          </a:xfrm>
        </xdr:grpSpPr>
        <xdr:sp macro="" textlink="">
          <xdr:nvSpPr>
            <xdr:cNvPr id="932" name="Freeform 3830">
              <a:extLst>
                <a:ext uri="{FF2B5EF4-FFF2-40B4-BE49-F238E27FC236}">
                  <a16:creationId xmlns:a16="http://schemas.microsoft.com/office/drawing/2014/main" id="{00000000-0008-0000-0000-0000A4030000}"/>
                </a:ext>
              </a:extLst>
            </xdr:cNvPr>
            <xdr:cNvSpPr>
              <a:spLocks/>
            </xdr:cNvSpPr>
          </xdr:nvSpPr>
          <xdr:spPr bwMode="auto">
            <a:xfrm>
              <a:off x="978" y="816"/>
              <a:ext cx="47" cy="15"/>
            </a:xfrm>
            <a:custGeom>
              <a:avLst/>
              <a:gdLst>
                <a:gd name="T0" fmla="+- 0 979 978"/>
                <a:gd name="T1" fmla="*/ T0 w 47"/>
                <a:gd name="T2" fmla="+- 0 816 816"/>
                <a:gd name="T3" fmla="*/ 816 h 15"/>
                <a:gd name="T4" fmla="+- 0 978 978"/>
                <a:gd name="T5" fmla="*/ T4 w 47"/>
                <a:gd name="T6" fmla="+- 0 826 816"/>
                <a:gd name="T7" fmla="*/ 826 h 15"/>
                <a:gd name="T8" fmla="+- 0 1002 978"/>
                <a:gd name="T9" fmla="*/ T8 w 47"/>
                <a:gd name="T10" fmla="+- 0 827 816"/>
                <a:gd name="T11" fmla="*/ 827 h 15"/>
                <a:gd name="T12" fmla="+- 0 1017 978"/>
                <a:gd name="T13" fmla="*/ T12 w 47"/>
                <a:gd name="T14" fmla="+- 0 828 816"/>
                <a:gd name="T15" fmla="*/ 828 h 15"/>
                <a:gd name="T16" fmla="+- 0 1024 978"/>
                <a:gd name="T17" fmla="*/ T16 w 47"/>
                <a:gd name="T18" fmla="+- 0 830 816"/>
                <a:gd name="T19" fmla="*/ 830 h 15"/>
                <a:gd name="T20" fmla="+- 0 1021 978"/>
                <a:gd name="T21" fmla="*/ T20 w 47"/>
                <a:gd name="T22" fmla="+- 0 821 816"/>
                <a:gd name="T23" fmla="*/ 821 h 15"/>
                <a:gd name="T24" fmla="+- 0 1018 978"/>
                <a:gd name="T25" fmla="*/ T24 w 47"/>
                <a:gd name="T26" fmla="+- 0 820 816"/>
                <a:gd name="T27" fmla="*/ 820 h 15"/>
                <a:gd name="T28" fmla="+- 0 1011 978"/>
                <a:gd name="T29" fmla="*/ T28 w 47"/>
                <a:gd name="T30" fmla="+- 0 819 816"/>
                <a:gd name="T31" fmla="*/ 819 h 15"/>
                <a:gd name="T32" fmla="+- 0 985 978"/>
                <a:gd name="T33" fmla="*/ T32 w 47"/>
                <a:gd name="T34" fmla="+- 0 816 816"/>
                <a:gd name="T35" fmla="*/ 816 h 15"/>
                <a:gd name="T36" fmla="+- 0 979 978"/>
                <a:gd name="T37" fmla="*/ T36 w 47"/>
                <a:gd name="T38" fmla="+- 0 816 816"/>
                <a:gd name="T39" fmla="*/ 816 h 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47" h="15">
                  <a:moveTo>
                    <a:pt x="1" y="0"/>
                  </a:moveTo>
                  <a:lnTo>
                    <a:pt x="0" y="10"/>
                  </a:lnTo>
                  <a:lnTo>
                    <a:pt x="24" y="11"/>
                  </a:lnTo>
                  <a:lnTo>
                    <a:pt x="39" y="12"/>
                  </a:lnTo>
                  <a:lnTo>
                    <a:pt x="46" y="14"/>
                  </a:lnTo>
                  <a:lnTo>
                    <a:pt x="43" y="5"/>
                  </a:lnTo>
                  <a:lnTo>
                    <a:pt x="40" y="4"/>
                  </a:lnTo>
                  <a:lnTo>
                    <a:pt x="33" y="3"/>
                  </a:lnTo>
                  <a:lnTo>
                    <a:pt x="7" y="0"/>
                  </a:lnTo>
                  <a:lnTo>
                    <a:pt x="1" y="0"/>
                  </a:lnTo>
                  <a:close/>
                </a:path>
              </a:pathLst>
            </a:custGeom>
            <a:solidFill>
              <a:srgbClr val="6F6B5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692" name="Group 691">
            <a:extLst>
              <a:ext uri="{FF2B5EF4-FFF2-40B4-BE49-F238E27FC236}">
                <a16:creationId xmlns:a16="http://schemas.microsoft.com/office/drawing/2014/main" id="{00000000-0008-0000-0000-0000B4020000}"/>
              </a:ext>
            </a:extLst>
          </xdr:cNvPr>
          <xdr:cNvGrpSpPr>
            <a:grpSpLocks/>
          </xdr:cNvGrpSpPr>
        </xdr:nvGrpSpPr>
        <xdr:grpSpPr bwMode="auto">
          <a:xfrm>
            <a:off x="494" y="820"/>
            <a:ext cx="247" cy="52"/>
            <a:chOff x="494" y="820"/>
            <a:chExt cx="247" cy="52"/>
          </a:xfrm>
        </xdr:grpSpPr>
        <xdr:sp macro="" textlink="">
          <xdr:nvSpPr>
            <xdr:cNvPr id="921" name="Freeform 3828">
              <a:extLst>
                <a:ext uri="{FF2B5EF4-FFF2-40B4-BE49-F238E27FC236}">
                  <a16:creationId xmlns:a16="http://schemas.microsoft.com/office/drawing/2014/main" id="{00000000-0008-0000-0000-000099030000}"/>
                </a:ext>
              </a:extLst>
            </xdr:cNvPr>
            <xdr:cNvSpPr>
              <a:spLocks/>
            </xdr:cNvSpPr>
          </xdr:nvSpPr>
          <xdr:spPr bwMode="auto">
            <a:xfrm>
              <a:off x="494" y="820"/>
              <a:ext cx="247" cy="52"/>
            </a:xfrm>
            <a:custGeom>
              <a:avLst/>
              <a:gdLst>
                <a:gd name="T0" fmla="+- 0 626 494"/>
                <a:gd name="T1" fmla="*/ T0 w 247"/>
                <a:gd name="T2" fmla="+- 0 820 820"/>
                <a:gd name="T3" fmla="*/ 820 h 52"/>
                <a:gd name="T4" fmla="+- 0 588 494"/>
                <a:gd name="T5" fmla="*/ T4 w 247"/>
                <a:gd name="T6" fmla="+- 0 820 820"/>
                <a:gd name="T7" fmla="*/ 820 h 52"/>
                <a:gd name="T8" fmla="+- 0 494 494"/>
                <a:gd name="T9" fmla="*/ T8 w 247"/>
                <a:gd name="T10" fmla="+- 0 822 820"/>
                <a:gd name="T11" fmla="*/ 822 h 52"/>
                <a:gd name="T12" fmla="+- 0 541 494"/>
                <a:gd name="T13" fmla="*/ T12 w 247"/>
                <a:gd name="T14" fmla="+- 0 845 820"/>
                <a:gd name="T15" fmla="*/ 845 h 52"/>
                <a:gd name="T16" fmla="+- 0 580 494"/>
                <a:gd name="T17" fmla="*/ T16 w 247"/>
                <a:gd name="T18" fmla="+- 0 860 820"/>
                <a:gd name="T19" fmla="*/ 860 h 52"/>
                <a:gd name="T20" fmla="+- 0 606 494"/>
                <a:gd name="T21" fmla="*/ T20 w 247"/>
                <a:gd name="T22" fmla="+- 0 869 820"/>
                <a:gd name="T23" fmla="*/ 869 h 52"/>
                <a:gd name="T24" fmla="+- 0 617 494"/>
                <a:gd name="T25" fmla="*/ T24 w 247"/>
                <a:gd name="T26" fmla="+- 0 872 820"/>
                <a:gd name="T27" fmla="*/ 872 h 52"/>
                <a:gd name="T28" fmla="+- 0 627 494"/>
                <a:gd name="T29" fmla="*/ T28 w 247"/>
                <a:gd name="T30" fmla="+- 0 869 820"/>
                <a:gd name="T31" fmla="*/ 869 h 52"/>
                <a:gd name="T32" fmla="+- 0 654 494"/>
                <a:gd name="T33" fmla="*/ T32 w 247"/>
                <a:gd name="T34" fmla="+- 0 860 820"/>
                <a:gd name="T35" fmla="*/ 860 h 52"/>
                <a:gd name="T36" fmla="+- 0 693 494"/>
                <a:gd name="T37" fmla="*/ T36 w 247"/>
                <a:gd name="T38" fmla="+- 0 845 820"/>
                <a:gd name="T39" fmla="*/ 845 h 52"/>
                <a:gd name="T40" fmla="+- 0 740 494"/>
                <a:gd name="T41" fmla="*/ T40 w 247"/>
                <a:gd name="T42" fmla="+- 0 822 820"/>
                <a:gd name="T43" fmla="*/ 822 h 52"/>
                <a:gd name="T44" fmla="+- 0 626 494"/>
                <a:gd name="T45" fmla="*/ T44 w 247"/>
                <a:gd name="T46" fmla="+- 0 820 820"/>
                <a:gd name="T47" fmla="*/ 820 h 5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47" h="52">
                  <a:moveTo>
                    <a:pt x="132" y="0"/>
                  </a:moveTo>
                  <a:lnTo>
                    <a:pt x="94" y="0"/>
                  </a:lnTo>
                  <a:lnTo>
                    <a:pt x="0" y="2"/>
                  </a:lnTo>
                  <a:lnTo>
                    <a:pt x="47" y="25"/>
                  </a:lnTo>
                  <a:lnTo>
                    <a:pt x="86" y="40"/>
                  </a:lnTo>
                  <a:lnTo>
                    <a:pt x="112" y="49"/>
                  </a:lnTo>
                  <a:lnTo>
                    <a:pt x="123" y="52"/>
                  </a:lnTo>
                  <a:lnTo>
                    <a:pt x="133" y="49"/>
                  </a:lnTo>
                  <a:lnTo>
                    <a:pt x="160" y="40"/>
                  </a:lnTo>
                  <a:lnTo>
                    <a:pt x="199" y="25"/>
                  </a:lnTo>
                  <a:lnTo>
                    <a:pt x="246" y="2"/>
                  </a:lnTo>
                  <a:lnTo>
                    <a:pt x="132" y="0"/>
                  </a:lnTo>
                  <a:close/>
                </a:path>
              </a:pathLst>
            </a:custGeom>
            <a:solidFill>
              <a:srgbClr val="6F6B5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922" name="Picture 921">
              <a:extLst>
                <a:ext uri="{FF2B5EF4-FFF2-40B4-BE49-F238E27FC236}">
                  <a16:creationId xmlns:a16="http://schemas.microsoft.com/office/drawing/2014/main" id="{00000000-0008-0000-00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 y="342"/>
              <a:ext cx="418" cy="34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3" name="Picture 922">
              <a:extLst>
                <a:ext uri="{FF2B5EF4-FFF2-40B4-BE49-F238E27FC236}">
                  <a16:creationId xmlns:a16="http://schemas.microsoft.com/office/drawing/2014/main" id="{00000000-0008-0000-0000-00009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 y="134"/>
              <a:ext cx="813" cy="7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4" name="Picture 923">
              <a:extLst>
                <a:ext uri="{FF2B5EF4-FFF2-40B4-BE49-F238E27FC236}">
                  <a16:creationId xmlns:a16="http://schemas.microsoft.com/office/drawing/2014/main" id="{00000000-0008-0000-0000-00009C0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 y="133"/>
              <a:ext cx="449" cy="73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5" name="Picture 924">
              <a:extLst>
                <a:ext uri="{FF2B5EF4-FFF2-40B4-BE49-F238E27FC236}">
                  <a16:creationId xmlns:a16="http://schemas.microsoft.com/office/drawing/2014/main" id="{00000000-0008-0000-0000-00009D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 y="135"/>
              <a:ext cx="401" cy="73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6" name="Picture 925">
              <a:extLst>
                <a:ext uri="{FF2B5EF4-FFF2-40B4-BE49-F238E27FC236}">
                  <a16:creationId xmlns:a16="http://schemas.microsoft.com/office/drawing/2014/main" id="{00000000-0008-0000-0000-00009E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 y="133"/>
              <a:ext cx="451" cy="7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7" name="Picture 926">
              <a:extLst>
                <a:ext uri="{FF2B5EF4-FFF2-40B4-BE49-F238E27FC236}">
                  <a16:creationId xmlns:a16="http://schemas.microsoft.com/office/drawing/2014/main" id="{00000000-0008-0000-0000-00009F03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5" y="135"/>
              <a:ext cx="262" cy="72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8" name="Picture 927">
              <a:extLst>
                <a:ext uri="{FF2B5EF4-FFF2-40B4-BE49-F238E27FC236}">
                  <a16:creationId xmlns:a16="http://schemas.microsoft.com/office/drawing/2014/main" id="{00000000-0008-0000-0000-0000A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6" y="137"/>
              <a:ext cx="293" cy="7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9" name="Picture 928">
              <a:extLst>
                <a:ext uri="{FF2B5EF4-FFF2-40B4-BE49-F238E27FC236}">
                  <a16:creationId xmlns:a16="http://schemas.microsoft.com/office/drawing/2014/main" id="{00000000-0008-0000-0000-0000A103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 y="0"/>
              <a:ext cx="1205" cy="8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30" name="Picture 929">
              <a:extLst>
                <a:ext uri="{FF2B5EF4-FFF2-40B4-BE49-F238E27FC236}">
                  <a16:creationId xmlns:a16="http://schemas.microsoft.com/office/drawing/2014/main" id="{00000000-0008-0000-0000-0000A2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 y="64"/>
              <a:ext cx="15" cy="1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31" name="Picture 930">
              <a:extLst>
                <a:ext uri="{FF2B5EF4-FFF2-40B4-BE49-F238E27FC236}">
                  <a16:creationId xmlns:a16="http://schemas.microsoft.com/office/drawing/2014/main" id="{00000000-0008-0000-0000-0000A3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 y="64"/>
              <a:ext cx="15" cy="1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693" name="Group 692">
            <a:extLst>
              <a:ext uri="{FF2B5EF4-FFF2-40B4-BE49-F238E27FC236}">
                <a16:creationId xmlns:a16="http://schemas.microsoft.com/office/drawing/2014/main" id="{00000000-0008-0000-0000-0000B5020000}"/>
              </a:ext>
            </a:extLst>
          </xdr:cNvPr>
          <xdr:cNvGrpSpPr>
            <a:grpSpLocks/>
          </xdr:cNvGrpSpPr>
        </xdr:nvGrpSpPr>
        <xdr:grpSpPr bwMode="auto">
          <a:xfrm>
            <a:off x="613" y="69"/>
            <a:ext cx="10" cy="8"/>
            <a:chOff x="613" y="69"/>
            <a:chExt cx="10" cy="8"/>
          </a:xfrm>
        </xdr:grpSpPr>
        <xdr:sp macro="" textlink="">
          <xdr:nvSpPr>
            <xdr:cNvPr id="919" name="Freeform 3816">
              <a:extLst>
                <a:ext uri="{FF2B5EF4-FFF2-40B4-BE49-F238E27FC236}">
                  <a16:creationId xmlns:a16="http://schemas.microsoft.com/office/drawing/2014/main" id="{00000000-0008-0000-0000-000097030000}"/>
                </a:ext>
              </a:extLst>
            </xdr:cNvPr>
            <xdr:cNvSpPr>
              <a:spLocks/>
            </xdr:cNvSpPr>
          </xdr:nvSpPr>
          <xdr:spPr bwMode="auto">
            <a:xfrm>
              <a:off x="613" y="69"/>
              <a:ext cx="10" cy="8"/>
            </a:xfrm>
            <a:custGeom>
              <a:avLst/>
              <a:gdLst>
                <a:gd name="T0" fmla="+- 0 613 613"/>
                <a:gd name="T1" fmla="*/ T0 w 10"/>
                <a:gd name="T2" fmla="+- 0 74 69"/>
                <a:gd name="T3" fmla="*/ 74 h 8"/>
                <a:gd name="T4" fmla="+- 0 615 613"/>
                <a:gd name="T5" fmla="*/ T4 w 10"/>
                <a:gd name="T6" fmla="+- 0 76 69"/>
                <a:gd name="T7" fmla="*/ 76 h 8"/>
                <a:gd name="T8" fmla="+- 0 617 613"/>
                <a:gd name="T9" fmla="*/ T8 w 10"/>
                <a:gd name="T10" fmla="+- 0 76 69"/>
                <a:gd name="T11" fmla="*/ 76 h 8"/>
                <a:gd name="T12" fmla="+- 0 620 613"/>
                <a:gd name="T13" fmla="*/ T12 w 10"/>
                <a:gd name="T14" fmla="+- 0 75 69"/>
                <a:gd name="T15" fmla="*/ 75 h 8"/>
                <a:gd name="T16" fmla="+- 0 617 613"/>
                <a:gd name="T17" fmla="*/ T16 w 10"/>
                <a:gd name="T18" fmla="+- 0 75 69"/>
                <a:gd name="T19" fmla="*/ 75 h 8"/>
                <a:gd name="T20" fmla="+- 0 614 613"/>
                <a:gd name="T21" fmla="*/ T20 w 10"/>
                <a:gd name="T22" fmla="+- 0 75 69"/>
                <a:gd name="T23" fmla="*/ 75 h 8"/>
                <a:gd name="T24" fmla="+- 0 613 613"/>
                <a:gd name="T25" fmla="*/ T24 w 10"/>
                <a:gd name="T26" fmla="+- 0 74 69"/>
                <a:gd name="T27" fmla="*/ 74 h 8"/>
              </a:gdLst>
              <a:ahLst/>
              <a:cxnLst>
                <a:cxn ang="0">
                  <a:pos x="T1" y="T3"/>
                </a:cxn>
                <a:cxn ang="0">
                  <a:pos x="T5" y="T7"/>
                </a:cxn>
                <a:cxn ang="0">
                  <a:pos x="T9" y="T11"/>
                </a:cxn>
                <a:cxn ang="0">
                  <a:pos x="T13" y="T15"/>
                </a:cxn>
                <a:cxn ang="0">
                  <a:pos x="T17" y="T19"/>
                </a:cxn>
                <a:cxn ang="0">
                  <a:pos x="T21" y="T23"/>
                </a:cxn>
                <a:cxn ang="0">
                  <a:pos x="T25" y="T27"/>
                </a:cxn>
              </a:cxnLst>
              <a:rect l="0" t="0" r="r" b="b"/>
              <a:pathLst>
                <a:path w="10" h="8">
                  <a:moveTo>
                    <a:pt x="0" y="5"/>
                  </a:moveTo>
                  <a:lnTo>
                    <a:pt x="2" y="7"/>
                  </a:lnTo>
                  <a:lnTo>
                    <a:pt x="4" y="7"/>
                  </a:lnTo>
                  <a:lnTo>
                    <a:pt x="7" y="6"/>
                  </a:lnTo>
                  <a:lnTo>
                    <a:pt x="4" y="6"/>
                  </a:lnTo>
                  <a:lnTo>
                    <a:pt x="1" y="6"/>
                  </a:lnTo>
                  <a:lnTo>
                    <a:pt x="0" y="5"/>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20" name="Freeform 3815">
              <a:extLst>
                <a:ext uri="{FF2B5EF4-FFF2-40B4-BE49-F238E27FC236}">
                  <a16:creationId xmlns:a16="http://schemas.microsoft.com/office/drawing/2014/main" id="{00000000-0008-0000-0000-000098030000}"/>
                </a:ext>
              </a:extLst>
            </xdr:cNvPr>
            <xdr:cNvSpPr>
              <a:spLocks/>
            </xdr:cNvSpPr>
          </xdr:nvSpPr>
          <xdr:spPr bwMode="auto">
            <a:xfrm>
              <a:off x="613" y="69"/>
              <a:ext cx="10" cy="8"/>
            </a:xfrm>
            <a:custGeom>
              <a:avLst/>
              <a:gdLst>
                <a:gd name="T0" fmla="+- 0 622 613"/>
                <a:gd name="T1" fmla="*/ T0 w 10"/>
                <a:gd name="T2" fmla="+- 0 69 69"/>
                <a:gd name="T3" fmla="*/ 69 h 8"/>
                <a:gd name="T4" fmla="+- 0 622 613"/>
                <a:gd name="T5" fmla="*/ T4 w 10"/>
                <a:gd name="T6" fmla="+- 0 71 69"/>
                <a:gd name="T7" fmla="*/ 71 h 8"/>
                <a:gd name="T8" fmla="+- 0 620 613"/>
                <a:gd name="T9" fmla="*/ T8 w 10"/>
                <a:gd name="T10" fmla="+- 0 73 69"/>
                <a:gd name="T11" fmla="*/ 73 h 8"/>
                <a:gd name="T12" fmla="+- 0 617 613"/>
                <a:gd name="T13" fmla="*/ T12 w 10"/>
                <a:gd name="T14" fmla="+- 0 75 69"/>
                <a:gd name="T15" fmla="*/ 75 h 8"/>
                <a:gd name="T16" fmla="+- 0 620 613"/>
                <a:gd name="T17" fmla="*/ T16 w 10"/>
                <a:gd name="T18" fmla="+- 0 75 69"/>
                <a:gd name="T19" fmla="*/ 75 h 8"/>
                <a:gd name="T20" fmla="+- 0 622 613"/>
                <a:gd name="T21" fmla="*/ T20 w 10"/>
                <a:gd name="T22" fmla="+- 0 74 69"/>
                <a:gd name="T23" fmla="*/ 74 h 8"/>
                <a:gd name="T24" fmla="+- 0 622 613"/>
                <a:gd name="T25" fmla="*/ T24 w 10"/>
                <a:gd name="T26" fmla="+- 0 72 69"/>
                <a:gd name="T27" fmla="*/ 72 h 8"/>
                <a:gd name="T28" fmla="+- 0 622 613"/>
                <a:gd name="T29" fmla="*/ T28 w 10"/>
                <a:gd name="T30" fmla="+- 0 69 69"/>
                <a:gd name="T31" fmla="*/ 69 h 8"/>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10" h="8">
                  <a:moveTo>
                    <a:pt x="9" y="0"/>
                  </a:moveTo>
                  <a:lnTo>
                    <a:pt x="9" y="2"/>
                  </a:lnTo>
                  <a:lnTo>
                    <a:pt x="7" y="4"/>
                  </a:lnTo>
                  <a:lnTo>
                    <a:pt x="4" y="6"/>
                  </a:lnTo>
                  <a:lnTo>
                    <a:pt x="7" y="6"/>
                  </a:lnTo>
                  <a:lnTo>
                    <a:pt x="9" y="5"/>
                  </a:lnTo>
                  <a:lnTo>
                    <a:pt x="9" y="3"/>
                  </a:lnTo>
                  <a:lnTo>
                    <a:pt x="9"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694" name="Group 693">
            <a:extLst>
              <a:ext uri="{FF2B5EF4-FFF2-40B4-BE49-F238E27FC236}">
                <a16:creationId xmlns:a16="http://schemas.microsoft.com/office/drawing/2014/main" id="{00000000-0008-0000-0000-0000B6020000}"/>
              </a:ext>
            </a:extLst>
          </xdr:cNvPr>
          <xdr:cNvGrpSpPr>
            <a:grpSpLocks/>
          </xdr:cNvGrpSpPr>
        </xdr:nvGrpSpPr>
        <xdr:grpSpPr bwMode="auto">
          <a:xfrm>
            <a:off x="615" y="66"/>
            <a:ext cx="5" cy="5"/>
            <a:chOff x="615" y="66"/>
            <a:chExt cx="5" cy="5"/>
          </a:xfrm>
        </xdr:grpSpPr>
        <xdr:sp macro="" textlink="">
          <xdr:nvSpPr>
            <xdr:cNvPr id="916" name="Freeform 3813">
              <a:extLst>
                <a:ext uri="{FF2B5EF4-FFF2-40B4-BE49-F238E27FC236}">
                  <a16:creationId xmlns:a16="http://schemas.microsoft.com/office/drawing/2014/main" id="{00000000-0008-0000-0000-000094030000}"/>
                </a:ext>
              </a:extLst>
            </xdr:cNvPr>
            <xdr:cNvSpPr>
              <a:spLocks/>
            </xdr:cNvSpPr>
          </xdr:nvSpPr>
          <xdr:spPr bwMode="auto">
            <a:xfrm>
              <a:off x="615" y="66"/>
              <a:ext cx="5" cy="5"/>
            </a:xfrm>
            <a:custGeom>
              <a:avLst/>
              <a:gdLst>
                <a:gd name="T0" fmla="+- 0 618 615"/>
                <a:gd name="T1" fmla="*/ T0 w 5"/>
                <a:gd name="T2" fmla="+- 0 66 66"/>
                <a:gd name="T3" fmla="*/ 66 h 5"/>
                <a:gd name="T4" fmla="+- 0 616 615"/>
                <a:gd name="T5" fmla="*/ T4 w 5"/>
                <a:gd name="T6" fmla="+- 0 66 66"/>
                <a:gd name="T7" fmla="*/ 66 h 5"/>
                <a:gd name="T8" fmla="+- 0 615 615"/>
                <a:gd name="T9" fmla="*/ T8 w 5"/>
                <a:gd name="T10" fmla="+- 0 67 66"/>
                <a:gd name="T11" fmla="*/ 67 h 5"/>
                <a:gd name="T12" fmla="+- 0 615 615"/>
                <a:gd name="T13" fmla="*/ T12 w 5"/>
                <a:gd name="T14" fmla="+- 0 69 66"/>
                <a:gd name="T15" fmla="*/ 69 h 5"/>
                <a:gd name="T16" fmla="+- 0 616 615"/>
                <a:gd name="T17" fmla="*/ T16 w 5"/>
                <a:gd name="T18" fmla="+- 0 70 66"/>
                <a:gd name="T19" fmla="*/ 70 h 5"/>
                <a:gd name="T20" fmla="+- 0 618 615"/>
                <a:gd name="T21" fmla="*/ T20 w 5"/>
                <a:gd name="T22" fmla="+- 0 70 66"/>
                <a:gd name="T23" fmla="*/ 70 h 5"/>
                <a:gd name="T24" fmla="+- 0 619 615"/>
                <a:gd name="T25" fmla="*/ T24 w 5"/>
                <a:gd name="T26" fmla="+- 0 69 66"/>
                <a:gd name="T27" fmla="*/ 69 h 5"/>
                <a:gd name="T28" fmla="+- 0 619 615"/>
                <a:gd name="T29" fmla="*/ T28 w 5"/>
                <a:gd name="T30" fmla="+- 0 67 66"/>
                <a:gd name="T31" fmla="*/ 67 h 5"/>
                <a:gd name="T32" fmla="+- 0 618 615"/>
                <a:gd name="T33" fmla="*/ T32 w 5"/>
                <a:gd name="T34" fmla="+- 0 66 66"/>
                <a:gd name="T35" fmla="*/ 66 h 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5" h="5">
                  <a:moveTo>
                    <a:pt x="3" y="0"/>
                  </a:moveTo>
                  <a:lnTo>
                    <a:pt x="1" y="0"/>
                  </a:lnTo>
                  <a:lnTo>
                    <a:pt x="0" y="1"/>
                  </a:lnTo>
                  <a:lnTo>
                    <a:pt x="0" y="3"/>
                  </a:lnTo>
                  <a:lnTo>
                    <a:pt x="1" y="4"/>
                  </a:lnTo>
                  <a:lnTo>
                    <a:pt x="3" y="4"/>
                  </a:lnTo>
                  <a:lnTo>
                    <a:pt x="4" y="3"/>
                  </a:lnTo>
                  <a:lnTo>
                    <a:pt x="4" y="1"/>
                  </a:lnTo>
                  <a:lnTo>
                    <a:pt x="3"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917" name="Picture 916">
              <a:extLst>
                <a:ext uri="{FF2B5EF4-FFF2-40B4-BE49-F238E27FC236}">
                  <a16:creationId xmlns:a16="http://schemas.microsoft.com/office/drawing/2014/main" id="{00000000-0008-0000-0000-000095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0" y="169"/>
              <a:ext cx="20" cy="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8" name="Picture 917">
              <a:extLst>
                <a:ext uri="{FF2B5EF4-FFF2-40B4-BE49-F238E27FC236}">
                  <a16:creationId xmlns:a16="http://schemas.microsoft.com/office/drawing/2014/main" id="{00000000-0008-0000-0000-000096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0" y="169"/>
              <a:ext cx="20" cy="1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695" name="Group 694">
            <a:extLst>
              <a:ext uri="{FF2B5EF4-FFF2-40B4-BE49-F238E27FC236}">
                <a16:creationId xmlns:a16="http://schemas.microsoft.com/office/drawing/2014/main" id="{00000000-0008-0000-0000-0000B7020000}"/>
              </a:ext>
            </a:extLst>
          </xdr:cNvPr>
          <xdr:cNvGrpSpPr>
            <a:grpSpLocks/>
          </xdr:cNvGrpSpPr>
        </xdr:nvGrpSpPr>
        <xdr:grpSpPr bwMode="auto">
          <a:xfrm>
            <a:off x="735" y="176"/>
            <a:ext cx="13" cy="10"/>
            <a:chOff x="735" y="176"/>
            <a:chExt cx="13" cy="10"/>
          </a:xfrm>
        </xdr:grpSpPr>
        <xdr:sp macro="" textlink="">
          <xdr:nvSpPr>
            <xdr:cNvPr id="914" name="Freeform 3809">
              <a:extLst>
                <a:ext uri="{FF2B5EF4-FFF2-40B4-BE49-F238E27FC236}">
                  <a16:creationId xmlns:a16="http://schemas.microsoft.com/office/drawing/2014/main" id="{00000000-0008-0000-0000-000092030000}"/>
                </a:ext>
              </a:extLst>
            </xdr:cNvPr>
            <xdr:cNvSpPr>
              <a:spLocks/>
            </xdr:cNvSpPr>
          </xdr:nvSpPr>
          <xdr:spPr bwMode="auto">
            <a:xfrm>
              <a:off x="735" y="176"/>
              <a:ext cx="13" cy="10"/>
            </a:xfrm>
            <a:custGeom>
              <a:avLst/>
              <a:gdLst>
                <a:gd name="T0" fmla="+- 0 735 735"/>
                <a:gd name="T1" fmla="*/ T0 w 13"/>
                <a:gd name="T2" fmla="+- 0 182 176"/>
                <a:gd name="T3" fmla="*/ 182 h 10"/>
                <a:gd name="T4" fmla="+- 0 737 735"/>
                <a:gd name="T5" fmla="*/ T4 w 13"/>
                <a:gd name="T6" fmla="+- 0 185 176"/>
                <a:gd name="T7" fmla="*/ 185 h 10"/>
                <a:gd name="T8" fmla="+- 0 741 735"/>
                <a:gd name="T9" fmla="*/ T8 w 13"/>
                <a:gd name="T10" fmla="+- 0 185 176"/>
                <a:gd name="T11" fmla="*/ 185 h 10"/>
                <a:gd name="T12" fmla="+- 0 743 735"/>
                <a:gd name="T13" fmla="*/ T12 w 13"/>
                <a:gd name="T14" fmla="+- 0 184 176"/>
                <a:gd name="T15" fmla="*/ 184 h 10"/>
                <a:gd name="T16" fmla="+- 0 745 735"/>
                <a:gd name="T17" fmla="*/ T16 w 13"/>
                <a:gd name="T18" fmla="+- 0 183 176"/>
                <a:gd name="T19" fmla="*/ 183 h 10"/>
                <a:gd name="T20" fmla="+- 0 740 735"/>
                <a:gd name="T21" fmla="*/ T20 w 13"/>
                <a:gd name="T22" fmla="+- 0 183 176"/>
                <a:gd name="T23" fmla="*/ 183 h 10"/>
                <a:gd name="T24" fmla="+- 0 737 735"/>
                <a:gd name="T25" fmla="*/ T24 w 13"/>
                <a:gd name="T26" fmla="+- 0 183 176"/>
                <a:gd name="T27" fmla="*/ 183 h 10"/>
                <a:gd name="T28" fmla="+- 0 735 735"/>
                <a:gd name="T29" fmla="*/ T28 w 13"/>
                <a:gd name="T30" fmla="+- 0 182 176"/>
                <a:gd name="T31" fmla="*/ 182 h 1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13" h="10">
                  <a:moveTo>
                    <a:pt x="0" y="6"/>
                  </a:moveTo>
                  <a:lnTo>
                    <a:pt x="2" y="9"/>
                  </a:lnTo>
                  <a:lnTo>
                    <a:pt x="6" y="9"/>
                  </a:lnTo>
                  <a:lnTo>
                    <a:pt x="8" y="8"/>
                  </a:lnTo>
                  <a:lnTo>
                    <a:pt x="10" y="7"/>
                  </a:lnTo>
                  <a:lnTo>
                    <a:pt x="5" y="7"/>
                  </a:lnTo>
                  <a:lnTo>
                    <a:pt x="2" y="7"/>
                  </a:lnTo>
                  <a:lnTo>
                    <a:pt x="0" y="6"/>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15" name="Freeform 3808">
              <a:extLst>
                <a:ext uri="{FF2B5EF4-FFF2-40B4-BE49-F238E27FC236}">
                  <a16:creationId xmlns:a16="http://schemas.microsoft.com/office/drawing/2014/main" id="{00000000-0008-0000-0000-000093030000}"/>
                </a:ext>
              </a:extLst>
            </xdr:cNvPr>
            <xdr:cNvSpPr>
              <a:spLocks/>
            </xdr:cNvSpPr>
          </xdr:nvSpPr>
          <xdr:spPr bwMode="auto">
            <a:xfrm>
              <a:off x="735" y="176"/>
              <a:ext cx="13" cy="10"/>
            </a:xfrm>
            <a:custGeom>
              <a:avLst/>
              <a:gdLst>
                <a:gd name="T0" fmla="+- 0 747 735"/>
                <a:gd name="T1" fmla="*/ T0 w 13"/>
                <a:gd name="T2" fmla="+- 0 176 176"/>
                <a:gd name="T3" fmla="*/ 176 h 10"/>
                <a:gd name="T4" fmla="+- 0 746 735"/>
                <a:gd name="T5" fmla="*/ T4 w 13"/>
                <a:gd name="T6" fmla="+- 0 179 176"/>
                <a:gd name="T7" fmla="*/ 179 h 10"/>
                <a:gd name="T8" fmla="+- 0 745 735"/>
                <a:gd name="T9" fmla="*/ T8 w 13"/>
                <a:gd name="T10" fmla="+- 0 181 176"/>
                <a:gd name="T11" fmla="*/ 181 h 10"/>
                <a:gd name="T12" fmla="+- 0 742 735"/>
                <a:gd name="T13" fmla="*/ T12 w 13"/>
                <a:gd name="T14" fmla="+- 0 182 176"/>
                <a:gd name="T15" fmla="*/ 182 h 10"/>
                <a:gd name="T16" fmla="+- 0 740 735"/>
                <a:gd name="T17" fmla="*/ T16 w 13"/>
                <a:gd name="T18" fmla="+- 0 183 176"/>
                <a:gd name="T19" fmla="*/ 183 h 10"/>
                <a:gd name="T20" fmla="+- 0 745 735"/>
                <a:gd name="T21" fmla="*/ T20 w 13"/>
                <a:gd name="T22" fmla="+- 0 183 176"/>
                <a:gd name="T23" fmla="*/ 183 h 10"/>
                <a:gd name="T24" fmla="+- 0 746 735"/>
                <a:gd name="T25" fmla="*/ T24 w 13"/>
                <a:gd name="T26" fmla="+- 0 183 176"/>
                <a:gd name="T27" fmla="*/ 183 h 10"/>
                <a:gd name="T28" fmla="+- 0 747 735"/>
                <a:gd name="T29" fmla="*/ T28 w 13"/>
                <a:gd name="T30" fmla="+- 0 179 176"/>
                <a:gd name="T31" fmla="*/ 179 h 10"/>
                <a:gd name="T32" fmla="+- 0 747 735"/>
                <a:gd name="T33" fmla="*/ T32 w 13"/>
                <a:gd name="T34" fmla="+- 0 176 176"/>
                <a:gd name="T35" fmla="*/ 176 h 1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3" h="10">
                  <a:moveTo>
                    <a:pt x="12" y="0"/>
                  </a:moveTo>
                  <a:lnTo>
                    <a:pt x="11" y="3"/>
                  </a:lnTo>
                  <a:lnTo>
                    <a:pt x="10" y="5"/>
                  </a:lnTo>
                  <a:lnTo>
                    <a:pt x="7" y="6"/>
                  </a:lnTo>
                  <a:lnTo>
                    <a:pt x="5" y="7"/>
                  </a:lnTo>
                  <a:lnTo>
                    <a:pt x="10" y="7"/>
                  </a:lnTo>
                  <a:lnTo>
                    <a:pt x="11" y="7"/>
                  </a:lnTo>
                  <a:lnTo>
                    <a:pt x="12" y="3"/>
                  </a:lnTo>
                  <a:lnTo>
                    <a:pt x="12"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696" name="Group 695">
            <a:extLst>
              <a:ext uri="{FF2B5EF4-FFF2-40B4-BE49-F238E27FC236}">
                <a16:creationId xmlns:a16="http://schemas.microsoft.com/office/drawing/2014/main" id="{00000000-0008-0000-0000-0000B8020000}"/>
              </a:ext>
            </a:extLst>
          </xdr:cNvPr>
          <xdr:cNvGrpSpPr>
            <a:grpSpLocks/>
          </xdr:cNvGrpSpPr>
        </xdr:nvGrpSpPr>
        <xdr:grpSpPr bwMode="auto">
          <a:xfrm>
            <a:off x="738" y="172"/>
            <a:ext cx="6" cy="6"/>
            <a:chOff x="738" y="172"/>
            <a:chExt cx="6" cy="6"/>
          </a:xfrm>
        </xdr:grpSpPr>
        <xdr:sp macro="" textlink="">
          <xdr:nvSpPr>
            <xdr:cNvPr id="911" name="Freeform 3806">
              <a:extLst>
                <a:ext uri="{FF2B5EF4-FFF2-40B4-BE49-F238E27FC236}">
                  <a16:creationId xmlns:a16="http://schemas.microsoft.com/office/drawing/2014/main" id="{00000000-0008-0000-0000-00008F030000}"/>
                </a:ext>
              </a:extLst>
            </xdr:cNvPr>
            <xdr:cNvSpPr>
              <a:spLocks/>
            </xdr:cNvSpPr>
          </xdr:nvSpPr>
          <xdr:spPr bwMode="auto">
            <a:xfrm>
              <a:off x="738" y="172"/>
              <a:ext cx="6" cy="6"/>
            </a:xfrm>
            <a:custGeom>
              <a:avLst/>
              <a:gdLst>
                <a:gd name="T0" fmla="+- 0 742 738"/>
                <a:gd name="T1" fmla="*/ T0 w 6"/>
                <a:gd name="T2" fmla="+- 0 172 172"/>
                <a:gd name="T3" fmla="*/ 172 h 6"/>
                <a:gd name="T4" fmla="+- 0 739 738"/>
                <a:gd name="T5" fmla="*/ T4 w 6"/>
                <a:gd name="T6" fmla="+- 0 172 172"/>
                <a:gd name="T7" fmla="*/ 172 h 6"/>
                <a:gd name="T8" fmla="+- 0 738 738"/>
                <a:gd name="T9" fmla="*/ T8 w 6"/>
                <a:gd name="T10" fmla="+- 0 173 172"/>
                <a:gd name="T11" fmla="*/ 173 h 6"/>
                <a:gd name="T12" fmla="+- 0 738 738"/>
                <a:gd name="T13" fmla="*/ T12 w 6"/>
                <a:gd name="T14" fmla="+- 0 176 172"/>
                <a:gd name="T15" fmla="*/ 176 h 6"/>
                <a:gd name="T16" fmla="+- 0 739 738"/>
                <a:gd name="T17" fmla="*/ T16 w 6"/>
                <a:gd name="T18" fmla="+- 0 177 172"/>
                <a:gd name="T19" fmla="*/ 177 h 6"/>
                <a:gd name="T20" fmla="+- 0 742 738"/>
                <a:gd name="T21" fmla="*/ T20 w 6"/>
                <a:gd name="T22" fmla="+- 0 177 172"/>
                <a:gd name="T23" fmla="*/ 177 h 6"/>
                <a:gd name="T24" fmla="+- 0 743 738"/>
                <a:gd name="T25" fmla="*/ T24 w 6"/>
                <a:gd name="T26" fmla="+- 0 176 172"/>
                <a:gd name="T27" fmla="*/ 176 h 6"/>
                <a:gd name="T28" fmla="+- 0 743 738"/>
                <a:gd name="T29" fmla="*/ T28 w 6"/>
                <a:gd name="T30" fmla="+- 0 173 172"/>
                <a:gd name="T31" fmla="*/ 173 h 6"/>
                <a:gd name="T32" fmla="+- 0 742 738"/>
                <a:gd name="T33" fmla="*/ T32 w 6"/>
                <a:gd name="T34" fmla="+- 0 172 172"/>
                <a:gd name="T35" fmla="*/ 172 h 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6" h="6">
                  <a:moveTo>
                    <a:pt x="4" y="0"/>
                  </a:moveTo>
                  <a:lnTo>
                    <a:pt x="1" y="0"/>
                  </a:lnTo>
                  <a:lnTo>
                    <a:pt x="0" y="1"/>
                  </a:lnTo>
                  <a:lnTo>
                    <a:pt x="0" y="4"/>
                  </a:lnTo>
                  <a:lnTo>
                    <a:pt x="1" y="5"/>
                  </a:lnTo>
                  <a:lnTo>
                    <a:pt x="4" y="5"/>
                  </a:lnTo>
                  <a:lnTo>
                    <a:pt x="5" y="4"/>
                  </a:lnTo>
                  <a:lnTo>
                    <a:pt x="5" y="1"/>
                  </a:lnTo>
                  <a:lnTo>
                    <a:pt x="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912" name="Picture 911">
              <a:extLst>
                <a:ext uri="{FF2B5EF4-FFF2-40B4-BE49-F238E27FC236}">
                  <a16:creationId xmlns:a16="http://schemas.microsoft.com/office/drawing/2014/main" id="{00000000-0008-0000-0000-000090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5" y="150"/>
              <a:ext cx="20" cy="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13" name="Picture 912">
              <a:extLst>
                <a:ext uri="{FF2B5EF4-FFF2-40B4-BE49-F238E27FC236}">
                  <a16:creationId xmlns:a16="http://schemas.microsoft.com/office/drawing/2014/main" id="{00000000-0008-0000-0000-000091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5" y="150"/>
              <a:ext cx="20" cy="1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697" name="Group 696">
            <a:extLst>
              <a:ext uri="{FF2B5EF4-FFF2-40B4-BE49-F238E27FC236}">
                <a16:creationId xmlns:a16="http://schemas.microsoft.com/office/drawing/2014/main" id="{00000000-0008-0000-0000-0000B9020000}"/>
              </a:ext>
            </a:extLst>
          </xdr:cNvPr>
          <xdr:cNvGrpSpPr>
            <a:grpSpLocks/>
          </xdr:cNvGrpSpPr>
        </xdr:nvGrpSpPr>
        <xdr:grpSpPr bwMode="auto">
          <a:xfrm>
            <a:off x="740" y="157"/>
            <a:ext cx="13" cy="10"/>
            <a:chOff x="740" y="157"/>
            <a:chExt cx="13" cy="10"/>
          </a:xfrm>
        </xdr:grpSpPr>
        <xdr:sp macro="" textlink="">
          <xdr:nvSpPr>
            <xdr:cNvPr id="909" name="Freeform 3802">
              <a:extLst>
                <a:ext uri="{FF2B5EF4-FFF2-40B4-BE49-F238E27FC236}">
                  <a16:creationId xmlns:a16="http://schemas.microsoft.com/office/drawing/2014/main" id="{00000000-0008-0000-0000-00008D030000}"/>
                </a:ext>
              </a:extLst>
            </xdr:cNvPr>
            <xdr:cNvSpPr>
              <a:spLocks/>
            </xdr:cNvSpPr>
          </xdr:nvSpPr>
          <xdr:spPr bwMode="auto">
            <a:xfrm>
              <a:off x="740" y="157"/>
              <a:ext cx="13" cy="10"/>
            </a:xfrm>
            <a:custGeom>
              <a:avLst/>
              <a:gdLst>
                <a:gd name="T0" fmla="+- 0 740 740"/>
                <a:gd name="T1" fmla="*/ T0 w 13"/>
                <a:gd name="T2" fmla="+- 0 163 157"/>
                <a:gd name="T3" fmla="*/ 163 h 10"/>
                <a:gd name="T4" fmla="+- 0 740 740"/>
                <a:gd name="T5" fmla="*/ T4 w 13"/>
                <a:gd name="T6" fmla="+- 0 164 157"/>
                <a:gd name="T7" fmla="*/ 164 h 10"/>
                <a:gd name="T8" fmla="+- 0 742 740"/>
                <a:gd name="T9" fmla="*/ T8 w 13"/>
                <a:gd name="T10" fmla="+- 0 166 157"/>
                <a:gd name="T11" fmla="*/ 166 h 10"/>
                <a:gd name="T12" fmla="+- 0 746 740"/>
                <a:gd name="T13" fmla="*/ T12 w 13"/>
                <a:gd name="T14" fmla="+- 0 166 157"/>
                <a:gd name="T15" fmla="*/ 166 h 10"/>
                <a:gd name="T16" fmla="+- 0 750 740"/>
                <a:gd name="T17" fmla="*/ T16 w 13"/>
                <a:gd name="T18" fmla="+- 0 164 157"/>
                <a:gd name="T19" fmla="*/ 164 h 10"/>
                <a:gd name="T20" fmla="+- 0 745 740"/>
                <a:gd name="T21" fmla="*/ T20 w 13"/>
                <a:gd name="T22" fmla="+- 0 164 157"/>
                <a:gd name="T23" fmla="*/ 164 h 10"/>
                <a:gd name="T24" fmla="+- 0 742 740"/>
                <a:gd name="T25" fmla="*/ T24 w 13"/>
                <a:gd name="T26" fmla="+- 0 164 157"/>
                <a:gd name="T27" fmla="*/ 164 h 10"/>
                <a:gd name="T28" fmla="+- 0 740 740"/>
                <a:gd name="T29" fmla="*/ T28 w 13"/>
                <a:gd name="T30" fmla="+- 0 163 157"/>
                <a:gd name="T31" fmla="*/ 163 h 1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13" h="10">
                  <a:moveTo>
                    <a:pt x="0" y="6"/>
                  </a:moveTo>
                  <a:lnTo>
                    <a:pt x="0" y="7"/>
                  </a:lnTo>
                  <a:lnTo>
                    <a:pt x="2" y="9"/>
                  </a:lnTo>
                  <a:lnTo>
                    <a:pt x="6" y="9"/>
                  </a:lnTo>
                  <a:lnTo>
                    <a:pt x="10" y="7"/>
                  </a:lnTo>
                  <a:lnTo>
                    <a:pt x="5" y="7"/>
                  </a:lnTo>
                  <a:lnTo>
                    <a:pt x="2" y="7"/>
                  </a:lnTo>
                  <a:lnTo>
                    <a:pt x="0" y="6"/>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10" name="Freeform 3801">
              <a:extLst>
                <a:ext uri="{FF2B5EF4-FFF2-40B4-BE49-F238E27FC236}">
                  <a16:creationId xmlns:a16="http://schemas.microsoft.com/office/drawing/2014/main" id="{00000000-0008-0000-0000-00008E030000}"/>
                </a:ext>
              </a:extLst>
            </xdr:cNvPr>
            <xdr:cNvSpPr>
              <a:spLocks/>
            </xdr:cNvSpPr>
          </xdr:nvSpPr>
          <xdr:spPr bwMode="auto">
            <a:xfrm>
              <a:off x="740" y="157"/>
              <a:ext cx="13" cy="10"/>
            </a:xfrm>
            <a:custGeom>
              <a:avLst/>
              <a:gdLst>
                <a:gd name="T0" fmla="+- 0 752 740"/>
                <a:gd name="T1" fmla="*/ T0 w 13"/>
                <a:gd name="T2" fmla="+- 0 157 157"/>
                <a:gd name="T3" fmla="*/ 157 h 10"/>
                <a:gd name="T4" fmla="+- 0 751 740"/>
                <a:gd name="T5" fmla="*/ T4 w 13"/>
                <a:gd name="T6" fmla="+- 0 160 157"/>
                <a:gd name="T7" fmla="*/ 160 h 10"/>
                <a:gd name="T8" fmla="+- 0 750 740"/>
                <a:gd name="T9" fmla="*/ T8 w 13"/>
                <a:gd name="T10" fmla="+- 0 162 157"/>
                <a:gd name="T11" fmla="*/ 162 h 10"/>
                <a:gd name="T12" fmla="+- 0 745 740"/>
                <a:gd name="T13" fmla="*/ T12 w 13"/>
                <a:gd name="T14" fmla="+- 0 164 157"/>
                <a:gd name="T15" fmla="*/ 164 h 10"/>
                <a:gd name="T16" fmla="+- 0 750 740"/>
                <a:gd name="T17" fmla="*/ T16 w 13"/>
                <a:gd name="T18" fmla="+- 0 164 157"/>
                <a:gd name="T19" fmla="*/ 164 h 10"/>
                <a:gd name="T20" fmla="+- 0 751 740"/>
                <a:gd name="T21" fmla="*/ T20 w 13"/>
                <a:gd name="T22" fmla="+- 0 164 157"/>
                <a:gd name="T23" fmla="*/ 164 h 10"/>
                <a:gd name="T24" fmla="+- 0 752 740"/>
                <a:gd name="T25" fmla="*/ T24 w 13"/>
                <a:gd name="T26" fmla="+- 0 160 157"/>
                <a:gd name="T27" fmla="*/ 160 h 10"/>
                <a:gd name="T28" fmla="+- 0 752 740"/>
                <a:gd name="T29" fmla="*/ T28 w 13"/>
                <a:gd name="T30" fmla="+- 0 157 157"/>
                <a:gd name="T31" fmla="*/ 157 h 1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13" h="10">
                  <a:moveTo>
                    <a:pt x="12" y="0"/>
                  </a:moveTo>
                  <a:lnTo>
                    <a:pt x="11" y="3"/>
                  </a:lnTo>
                  <a:lnTo>
                    <a:pt x="10" y="5"/>
                  </a:lnTo>
                  <a:lnTo>
                    <a:pt x="5" y="7"/>
                  </a:lnTo>
                  <a:lnTo>
                    <a:pt x="10" y="7"/>
                  </a:lnTo>
                  <a:lnTo>
                    <a:pt x="11" y="7"/>
                  </a:lnTo>
                  <a:lnTo>
                    <a:pt x="12" y="3"/>
                  </a:lnTo>
                  <a:lnTo>
                    <a:pt x="12"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698" name="Group 697">
            <a:extLst>
              <a:ext uri="{FF2B5EF4-FFF2-40B4-BE49-F238E27FC236}">
                <a16:creationId xmlns:a16="http://schemas.microsoft.com/office/drawing/2014/main" id="{00000000-0008-0000-0000-0000BA020000}"/>
              </a:ext>
            </a:extLst>
          </xdr:cNvPr>
          <xdr:cNvGrpSpPr>
            <a:grpSpLocks/>
          </xdr:cNvGrpSpPr>
        </xdr:nvGrpSpPr>
        <xdr:grpSpPr bwMode="auto">
          <a:xfrm>
            <a:off x="743" y="153"/>
            <a:ext cx="6" cy="6"/>
            <a:chOff x="743" y="153"/>
            <a:chExt cx="6" cy="6"/>
          </a:xfrm>
        </xdr:grpSpPr>
        <xdr:sp macro="" textlink="">
          <xdr:nvSpPr>
            <xdr:cNvPr id="906" name="Freeform 3799">
              <a:extLst>
                <a:ext uri="{FF2B5EF4-FFF2-40B4-BE49-F238E27FC236}">
                  <a16:creationId xmlns:a16="http://schemas.microsoft.com/office/drawing/2014/main" id="{00000000-0008-0000-0000-00008A030000}"/>
                </a:ext>
              </a:extLst>
            </xdr:cNvPr>
            <xdr:cNvSpPr>
              <a:spLocks/>
            </xdr:cNvSpPr>
          </xdr:nvSpPr>
          <xdr:spPr bwMode="auto">
            <a:xfrm>
              <a:off x="743" y="153"/>
              <a:ext cx="6" cy="6"/>
            </a:xfrm>
            <a:custGeom>
              <a:avLst/>
              <a:gdLst>
                <a:gd name="T0" fmla="+- 0 747 743"/>
                <a:gd name="T1" fmla="*/ T0 w 6"/>
                <a:gd name="T2" fmla="+- 0 153 153"/>
                <a:gd name="T3" fmla="*/ 153 h 6"/>
                <a:gd name="T4" fmla="+- 0 744 743"/>
                <a:gd name="T5" fmla="*/ T4 w 6"/>
                <a:gd name="T6" fmla="+- 0 153 153"/>
                <a:gd name="T7" fmla="*/ 153 h 6"/>
                <a:gd name="T8" fmla="+- 0 743 743"/>
                <a:gd name="T9" fmla="*/ T8 w 6"/>
                <a:gd name="T10" fmla="+- 0 154 153"/>
                <a:gd name="T11" fmla="*/ 154 h 6"/>
                <a:gd name="T12" fmla="+- 0 743 743"/>
                <a:gd name="T13" fmla="*/ T12 w 6"/>
                <a:gd name="T14" fmla="+- 0 157 153"/>
                <a:gd name="T15" fmla="*/ 157 h 6"/>
                <a:gd name="T16" fmla="+- 0 744 743"/>
                <a:gd name="T17" fmla="*/ T16 w 6"/>
                <a:gd name="T18" fmla="+- 0 158 153"/>
                <a:gd name="T19" fmla="*/ 158 h 6"/>
                <a:gd name="T20" fmla="+- 0 747 743"/>
                <a:gd name="T21" fmla="*/ T20 w 6"/>
                <a:gd name="T22" fmla="+- 0 158 153"/>
                <a:gd name="T23" fmla="*/ 158 h 6"/>
                <a:gd name="T24" fmla="+- 0 748 743"/>
                <a:gd name="T25" fmla="*/ T24 w 6"/>
                <a:gd name="T26" fmla="+- 0 157 153"/>
                <a:gd name="T27" fmla="*/ 157 h 6"/>
                <a:gd name="T28" fmla="+- 0 748 743"/>
                <a:gd name="T29" fmla="*/ T28 w 6"/>
                <a:gd name="T30" fmla="+- 0 154 153"/>
                <a:gd name="T31" fmla="*/ 154 h 6"/>
                <a:gd name="T32" fmla="+- 0 747 743"/>
                <a:gd name="T33" fmla="*/ T32 w 6"/>
                <a:gd name="T34" fmla="+- 0 153 153"/>
                <a:gd name="T35" fmla="*/ 153 h 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6" h="6">
                  <a:moveTo>
                    <a:pt x="4" y="0"/>
                  </a:moveTo>
                  <a:lnTo>
                    <a:pt x="1" y="0"/>
                  </a:lnTo>
                  <a:lnTo>
                    <a:pt x="0" y="1"/>
                  </a:lnTo>
                  <a:lnTo>
                    <a:pt x="0" y="4"/>
                  </a:lnTo>
                  <a:lnTo>
                    <a:pt x="1" y="5"/>
                  </a:lnTo>
                  <a:lnTo>
                    <a:pt x="4" y="5"/>
                  </a:lnTo>
                  <a:lnTo>
                    <a:pt x="5" y="4"/>
                  </a:lnTo>
                  <a:lnTo>
                    <a:pt x="5" y="1"/>
                  </a:lnTo>
                  <a:lnTo>
                    <a:pt x="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907" name="Picture 906">
              <a:extLst>
                <a:ext uri="{FF2B5EF4-FFF2-40B4-BE49-F238E27FC236}">
                  <a16:creationId xmlns:a16="http://schemas.microsoft.com/office/drawing/2014/main" id="{00000000-0008-0000-0000-00008B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6" y="131"/>
              <a:ext cx="20" cy="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8" name="Picture 907">
              <a:extLst>
                <a:ext uri="{FF2B5EF4-FFF2-40B4-BE49-F238E27FC236}">
                  <a16:creationId xmlns:a16="http://schemas.microsoft.com/office/drawing/2014/main" id="{00000000-0008-0000-0000-00008C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6" y="131"/>
              <a:ext cx="20" cy="1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699" name="Group 698">
            <a:extLst>
              <a:ext uri="{FF2B5EF4-FFF2-40B4-BE49-F238E27FC236}">
                <a16:creationId xmlns:a16="http://schemas.microsoft.com/office/drawing/2014/main" id="{00000000-0008-0000-0000-0000BB020000}"/>
              </a:ext>
            </a:extLst>
          </xdr:cNvPr>
          <xdr:cNvGrpSpPr>
            <a:grpSpLocks/>
          </xdr:cNvGrpSpPr>
        </xdr:nvGrpSpPr>
        <xdr:grpSpPr bwMode="auto">
          <a:xfrm>
            <a:off x="740" y="138"/>
            <a:ext cx="13" cy="10"/>
            <a:chOff x="740" y="138"/>
            <a:chExt cx="13" cy="10"/>
          </a:xfrm>
        </xdr:grpSpPr>
        <xdr:sp macro="" textlink="">
          <xdr:nvSpPr>
            <xdr:cNvPr id="904" name="Freeform 3795">
              <a:extLst>
                <a:ext uri="{FF2B5EF4-FFF2-40B4-BE49-F238E27FC236}">
                  <a16:creationId xmlns:a16="http://schemas.microsoft.com/office/drawing/2014/main" id="{00000000-0008-0000-0000-000088030000}"/>
                </a:ext>
              </a:extLst>
            </xdr:cNvPr>
            <xdr:cNvSpPr>
              <a:spLocks/>
            </xdr:cNvSpPr>
          </xdr:nvSpPr>
          <xdr:spPr bwMode="auto">
            <a:xfrm>
              <a:off x="740" y="138"/>
              <a:ext cx="13" cy="10"/>
            </a:xfrm>
            <a:custGeom>
              <a:avLst/>
              <a:gdLst>
                <a:gd name="T0" fmla="+- 0 740 740"/>
                <a:gd name="T1" fmla="*/ T0 w 13"/>
                <a:gd name="T2" fmla="+- 0 144 138"/>
                <a:gd name="T3" fmla="*/ 144 h 10"/>
                <a:gd name="T4" fmla="+- 0 740 740"/>
                <a:gd name="T5" fmla="*/ T4 w 13"/>
                <a:gd name="T6" fmla="+- 0 144 138"/>
                <a:gd name="T7" fmla="*/ 144 h 10"/>
                <a:gd name="T8" fmla="+- 0 742 740"/>
                <a:gd name="T9" fmla="*/ T8 w 13"/>
                <a:gd name="T10" fmla="+- 0 146 138"/>
                <a:gd name="T11" fmla="*/ 146 h 10"/>
                <a:gd name="T12" fmla="+- 0 746 740"/>
                <a:gd name="T13" fmla="*/ T12 w 13"/>
                <a:gd name="T14" fmla="+- 0 147 138"/>
                <a:gd name="T15" fmla="*/ 147 h 10"/>
                <a:gd name="T16" fmla="+- 0 749 740"/>
                <a:gd name="T17" fmla="*/ T16 w 13"/>
                <a:gd name="T18" fmla="+- 0 146 138"/>
                <a:gd name="T19" fmla="*/ 146 h 10"/>
                <a:gd name="T20" fmla="+- 0 750 740"/>
                <a:gd name="T21" fmla="*/ T20 w 13"/>
                <a:gd name="T22" fmla="+- 0 145 138"/>
                <a:gd name="T23" fmla="*/ 145 h 10"/>
                <a:gd name="T24" fmla="+- 0 745 740"/>
                <a:gd name="T25" fmla="*/ T24 w 13"/>
                <a:gd name="T26" fmla="+- 0 145 138"/>
                <a:gd name="T27" fmla="*/ 145 h 10"/>
                <a:gd name="T28" fmla="+- 0 742 740"/>
                <a:gd name="T29" fmla="*/ T28 w 13"/>
                <a:gd name="T30" fmla="+- 0 145 138"/>
                <a:gd name="T31" fmla="*/ 145 h 10"/>
                <a:gd name="T32" fmla="+- 0 740 740"/>
                <a:gd name="T33" fmla="*/ T32 w 13"/>
                <a:gd name="T34" fmla="+- 0 144 138"/>
                <a:gd name="T35" fmla="*/ 144 h 1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3" h="10">
                  <a:moveTo>
                    <a:pt x="0" y="6"/>
                  </a:moveTo>
                  <a:lnTo>
                    <a:pt x="0" y="6"/>
                  </a:lnTo>
                  <a:lnTo>
                    <a:pt x="2" y="8"/>
                  </a:lnTo>
                  <a:lnTo>
                    <a:pt x="6" y="9"/>
                  </a:lnTo>
                  <a:lnTo>
                    <a:pt x="9" y="8"/>
                  </a:lnTo>
                  <a:lnTo>
                    <a:pt x="10" y="7"/>
                  </a:lnTo>
                  <a:lnTo>
                    <a:pt x="5" y="7"/>
                  </a:lnTo>
                  <a:lnTo>
                    <a:pt x="2" y="7"/>
                  </a:lnTo>
                  <a:lnTo>
                    <a:pt x="0" y="6"/>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05" name="Freeform 3794">
              <a:extLst>
                <a:ext uri="{FF2B5EF4-FFF2-40B4-BE49-F238E27FC236}">
                  <a16:creationId xmlns:a16="http://schemas.microsoft.com/office/drawing/2014/main" id="{00000000-0008-0000-0000-000089030000}"/>
                </a:ext>
              </a:extLst>
            </xdr:cNvPr>
            <xdr:cNvSpPr>
              <a:spLocks/>
            </xdr:cNvSpPr>
          </xdr:nvSpPr>
          <xdr:spPr bwMode="auto">
            <a:xfrm>
              <a:off x="740" y="138"/>
              <a:ext cx="13" cy="10"/>
            </a:xfrm>
            <a:custGeom>
              <a:avLst/>
              <a:gdLst>
                <a:gd name="T0" fmla="+- 0 752 740"/>
                <a:gd name="T1" fmla="*/ T0 w 13"/>
                <a:gd name="T2" fmla="+- 0 138 138"/>
                <a:gd name="T3" fmla="*/ 138 h 10"/>
                <a:gd name="T4" fmla="+- 0 751 740"/>
                <a:gd name="T5" fmla="*/ T4 w 13"/>
                <a:gd name="T6" fmla="+- 0 140 138"/>
                <a:gd name="T7" fmla="*/ 140 h 10"/>
                <a:gd name="T8" fmla="+- 0 750 740"/>
                <a:gd name="T9" fmla="*/ T8 w 13"/>
                <a:gd name="T10" fmla="+- 0 143 138"/>
                <a:gd name="T11" fmla="*/ 143 h 10"/>
                <a:gd name="T12" fmla="+- 0 747 740"/>
                <a:gd name="T13" fmla="*/ T12 w 13"/>
                <a:gd name="T14" fmla="+- 0 144 138"/>
                <a:gd name="T15" fmla="*/ 144 h 10"/>
                <a:gd name="T16" fmla="+- 0 745 740"/>
                <a:gd name="T17" fmla="*/ T16 w 13"/>
                <a:gd name="T18" fmla="+- 0 145 138"/>
                <a:gd name="T19" fmla="*/ 145 h 10"/>
                <a:gd name="T20" fmla="+- 0 750 740"/>
                <a:gd name="T21" fmla="*/ T20 w 13"/>
                <a:gd name="T22" fmla="+- 0 145 138"/>
                <a:gd name="T23" fmla="*/ 145 h 10"/>
                <a:gd name="T24" fmla="+- 0 751 740"/>
                <a:gd name="T25" fmla="*/ T24 w 13"/>
                <a:gd name="T26" fmla="+- 0 144 138"/>
                <a:gd name="T27" fmla="*/ 144 h 10"/>
                <a:gd name="T28" fmla="+- 0 752 740"/>
                <a:gd name="T29" fmla="*/ T28 w 13"/>
                <a:gd name="T30" fmla="+- 0 141 138"/>
                <a:gd name="T31" fmla="*/ 141 h 10"/>
                <a:gd name="T32" fmla="+- 0 752 740"/>
                <a:gd name="T33" fmla="*/ T32 w 13"/>
                <a:gd name="T34" fmla="+- 0 138 138"/>
                <a:gd name="T35" fmla="*/ 138 h 1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3" h="10">
                  <a:moveTo>
                    <a:pt x="12" y="0"/>
                  </a:moveTo>
                  <a:lnTo>
                    <a:pt x="11" y="2"/>
                  </a:lnTo>
                  <a:lnTo>
                    <a:pt x="10" y="5"/>
                  </a:lnTo>
                  <a:lnTo>
                    <a:pt x="7" y="6"/>
                  </a:lnTo>
                  <a:lnTo>
                    <a:pt x="5" y="7"/>
                  </a:lnTo>
                  <a:lnTo>
                    <a:pt x="10" y="7"/>
                  </a:lnTo>
                  <a:lnTo>
                    <a:pt x="11" y="6"/>
                  </a:lnTo>
                  <a:lnTo>
                    <a:pt x="12" y="3"/>
                  </a:lnTo>
                  <a:lnTo>
                    <a:pt x="12"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00" name="Group 699">
            <a:extLst>
              <a:ext uri="{FF2B5EF4-FFF2-40B4-BE49-F238E27FC236}">
                <a16:creationId xmlns:a16="http://schemas.microsoft.com/office/drawing/2014/main" id="{00000000-0008-0000-0000-0000BC020000}"/>
              </a:ext>
            </a:extLst>
          </xdr:cNvPr>
          <xdr:cNvGrpSpPr>
            <a:grpSpLocks/>
          </xdr:cNvGrpSpPr>
        </xdr:nvGrpSpPr>
        <xdr:grpSpPr bwMode="auto">
          <a:xfrm>
            <a:off x="743" y="133"/>
            <a:ext cx="6" cy="6"/>
            <a:chOff x="743" y="133"/>
            <a:chExt cx="6" cy="6"/>
          </a:xfrm>
        </xdr:grpSpPr>
        <xdr:sp macro="" textlink="">
          <xdr:nvSpPr>
            <xdr:cNvPr id="901" name="Freeform 3792">
              <a:extLst>
                <a:ext uri="{FF2B5EF4-FFF2-40B4-BE49-F238E27FC236}">
                  <a16:creationId xmlns:a16="http://schemas.microsoft.com/office/drawing/2014/main" id="{00000000-0008-0000-0000-000085030000}"/>
                </a:ext>
              </a:extLst>
            </xdr:cNvPr>
            <xdr:cNvSpPr>
              <a:spLocks/>
            </xdr:cNvSpPr>
          </xdr:nvSpPr>
          <xdr:spPr bwMode="auto">
            <a:xfrm>
              <a:off x="743" y="133"/>
              <a:ext cx="6" cy="6"/>
            </a:xfrm>
            <a:custGeom>
              <a:avLst/>
              <a:gdLst>
                <a:gd name="T0" fmla="+- 0 747 743"/>
                <a:gd name="T1" fmla="*/ T0 w 6"/>
                <a:gd name="T2" fmla="+- 0 133 133"/>
                <a:gd name="T3" fmla="*/ 133 h 6"/>
                <a:gd name="T4" fmla="+- 0 744 743"/>
                <a:gd name="T5" fmla="*/ T4 w 6"/>
                <a:gd name="T6" fmla="+- 0 133 133"/>
                <a:gd name="T7" fmla="*/ 133 h 6"/>
                <a:gd name="T8" fmla="+- 0 743 743"/>
                <a:gd name="T9" fmla="*/ T8 w 6"/>
                <a:gd name="T10" fmla="+- 0 135 133"/>
                <a:gd name="T11" fmla="*/ 135 h 6"/>
                <a:gd name="T12" fmla="+- 0 743 743"/>
                <a:gd name="T13" fmla="*/ T12 w 6"/>
                <a:gd name="T14" fmla="+- 0 138 133"/>
                <a:gd name="T15" fmla="*/ 138 h 6"/>
                <a:gd name="T16" fmla="+- 0 744 743"/>
                <a:gd name="T17" fmla="*/ T16 w 6"/>
                <a:gd name="T18" fmla="+- 0 139 133"/>
                <a:gd name="T19" fmla="*/ 139 h 6"/>
                <a:gd name="T20" fmla="+- 0 747 743"/>
                <a:gd name="T21" fmla="*/ T20 w 6"/>
                <a:gd name="T22" fmla="+- 0 139 133"/>
                <a:gd name="T23" fmla="*/ 139 h 6"/>
                <a:gd name="T24" fmla="+- 0 748 743"/>
                <a:gd name="T25" fmla="*/ T24 w 6"/>
                <a:gd name="T26" fmla="+- 0 138 133"/>
                <a:gd name="T27" fmla="*/ 138 h 6"/>
                <a:gd name="T28" fmla="+- 0 748 743"/>
                <a:gd name="T29" fmla="*/ T28 w 6"/>
                <a:gd name="T30" fmla="+- 0 135 133"/>
                <a:gd name="T31" fmla="*/ 135 h 6"/>
                <a:gd name="T32" fmla="+- 0 747 743"/>
                <a:gd name="T33" fmla="*/ T32 w 6"/>
                <a:gd name="T34" fmla="+- 0 133 133"/>
                <a:gd name="T35" fmla="*/ 133 h 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6" h="6">
                  <a:moveTo>
                    <a:pt x="4" y="0"/>
                  </a:moveTo>
                  <a:lnTo>
                    <a:pt x="1" y="0"/>
                  </a:lnTo>
                  <a:lnTo>
                    <a:pt x="0" y="2"/>
                  </a:lnTo>
                  <a:lnTo>
                    <a:pt x="0" y="5"/>
                  </a:lnTo>
                  <a:lnTo>
                    <a:pt x="1" y="6"/>
                  </a:lnTo>
                  <a:lnTo>
                    <a:pt x="4" y="6"/>
                  </a:lnTo>
                  <a:lnTo>
                    <a:pt x="5" y="5"/>
                  </a:lnTo>
                  <a:lnTo>
                    <a:pt x="5" y="2"/>
                  </a:lnTo>
                  <a:lnTo>
                    <a:pt x="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902" name="Picture 901">
              <a:extLst>
                <a:ext uri="{FF2B5EF4-FFF2-40B4-BE49-F238E27FC236}">
                  <a16:creationId xmlns:a16="http://schemas.microsoft.com/office/drawing/2014/main" id="{00000000-0008-0000-0000-000086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0" y="112"/>
              <a:ext cx="20" cy="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03" name="Picture 902">
              <a:extLst>
                <a:ext uri="{FF2B5EF4-FFF2-40B4-BE49-F238E27FC236}">
                  <a16:creationId xmlns:a16="http://schemas.microsoft.com/office/drawing/2014/main" id="{00000000-0008-0000-0000-000087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0" y="112"/>
              <a:ext cx="20" cy="1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01" name="Group 700">
            <a:extLst>
              <a:ext uri="{FF2B5EF4-FFF2-40B4-BE49-F238E27FC236}">
                <a16:creationId xmlns:a16="http://schemas.microsoft.com/office/drawing/2014/main" id="{00000000-0008-0000-0000-0000BD020000}"/>
              </a:ext>
            </a:extLst>
          </xdr:cNvPr>
          <xdr:cNvGrpSpPr>
            <a:grpSpLocks/>
          </xdr:cNvGrpSpPr>
        </xdr:nvGrpSpPr>
        <xdr:grpSpPr bwMode="auto">
          <a:xfrm>
            <a:off x="734" y="119"/>
            <a:ext cx="13" cy="10"/>
            <a:chOff x="734" y="119"/>
            <a:chExt cx="13" cy="10"/>
          </a:xfrm>
        </xdr:grpSpPr>
        <xdr:sp macro="" textlink="">
          <xdr:nvSpPr>
            <xdr:cNvPr id="899" name="Freeform 3788">
              <a:extLst>
                <a:ext uri="{FF2B5EF4-FFF2-40B4-BE49-F238E27FC236}">
                  <a16:creationId xmlns:a16="http://schemas.microsoft.com/office/drawing/2014/main" id="{00000000-0008-0000-0000-000083030000}"/>
                </a:ext>
              </a:extLst>
            </xdr:cNvPr>
            <xdr:cNvSpPr>
              <a:spLocks/>
            </xdr:cNvSpPr>
          </xdr:nvSpPr>
          <xdr:spPr bwMode="auto">
            <a:xfrm>
              <a:off x="734" y="119"/>
              <a:ext cx="13" cy="10"/>
            </a:xfrm>
            <a:custGeom>
              <a:avLst/>
              <a:gdLst>
                <a:gd name="T0" fmla="+- 0 734 734"/>
                <a:gd name="T1" fmla="*/ T0 w 13"/>
                <a:gd name="T2" fmla="+- 0 125 119"/>
                <a:gd name="T3" fmla="*/ 125 h 10"/>
                <a:gd name="T4" fmla="+- 0 737 734"/>
                <a:gd name="T5" fmla="*/ T4 w 13"/>
                <a:gd name="T6" fmla="+- 0 128 119"/>
                <a:gd name="T7" fmla="*/ 128 h 10"/>
                <a:gd name="T8" fmla="+- 0 740 734"/>
                <a:gd name="T9" fmla="*/ T8 w 13"/>
                <a:gd name="T10" fmla="+- 0 128 119"/>
                <a:gd name="T11" fmla="*/ 128 h 10"/>
                <a:gd name="T12" fmla="+- 0 744 734"/>
                <a:gd name="T13" fmla="*/ T12 w 13"/>
                <a:gd name="T14" fmla="+- 0 126 119"/>
                <a:gd name="T15" fmla="*/ 126 h 10"/>
                <a:gd name="T16" fmla="+- 0 739 734"/>
                <a:gd name="T17" fmla="*/ T16 w 13"/>
                <a:gd name="T18" fmla="+- 0 126 119"/>
                <a:gd name="T19" fmla="*/ 126 h 10"/>
                <a:gd name="T20" fmla="+- 0 737 734"/>
                <a:gd name="T21" fmla="*/ T20 w 13"/>
                <a:gd name="T22" fmla="+- 0 126 119"/>
                <a:gd name="T23" fmla="*/ 126 h 10"/>
                <a:gd name="T24" fmla="+- 0 734 734"/>
                <a:gd name="T25" fmla="*/ T24 w 13"/>
                <a:gd name="T26" fmla="+- 0 125 119"/>
                <a:gd name="T27" fmla="*/ 125 h 10"/>
              </a:gdLst>
              <a:ahLst/>
              <a:cxnLst>
                <a:cxn ang="0">
                  <a:pos x="T1" y="T3"/>
                </a:cxn>
                <a:cxn ang="0">
                  <a:pos x="T5" y="T7"/>
                </a:cxn>
                <a:cxn ang="0">
                  <a:pos x="T9" y="T11"/>
                </a:cxn>
                <a:cxn ang="0">
                  <a:pos x="T13" y="T15"/>
                </a:cxn>
                <a:cxn ang="0">
                  <a:pos x="T17" y="T19"/>
                </a:cxn>
                <a:cxn ang="0">
                  <a:pos x="T21" y="T23"/>
                </a:cxn>
                <a:cxn ang="0">
                  <a:pos x="T25" y="T27"/>
                </a:cxn>
              </a:cxnLst>
              <a:rect l="0" t="0" r="r" b="b"/>
              <a:pathLst>
                <a:path w="13" h="10">
                  <a:moveTo>
                    <a:pt x="0" y="6"/>
                  </a:moveTo>
                  <a:lnTo>
                    <a:pt x="3" y="9"/>
                  </a:lnTo>
                  <a:lnTo>
                    <a:pt x="6" y="9"/>
                  </a:lnTo>
                  <a:lnTo>
                    <a:pt x="10" y="7"/>
                  </a:lnTo>
                  <a:lnTo>
                    <a:pt x="5" y="7"/>
                  </a:lnTo>
                  <a:lnTo>
                    <a:pt x="3" y="7"/>
                  </a:lnTo>
                  <a:lnTo>
                    <a:pt x="0" y="6"/>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00" name="Freeform 3787">
              <a:extLst>
                <a:ext uri="{FF2B5EF4-FFF2-40B4-BE49-F238E27FC236}">
                  <a16:creationId xmlns:a16="http://schemas.microsoft.com/office/drawing/2014/main" id="{00000000-0008-0000-0000-000084030000}"/>
                </a:ext>
              </a:extLst>
            </xdr:cNvPr>
            <xdr:cNvSpPr>
              <a:spLocks/>
            </xdr:cNvSpPr>
          </xdr:nvSpPr>
          <xdr:spPr bwMode="auto">
            <a:xfrm>
              <a:off x="734" y="119"/>
              <a:ext cx="13" cy="10"/>
            </a:xfrm>
            <a:custGeom>
              <a:avLst/>
              <a:gdLst>
                <a:gd name="T0" fmla="+- 0 746 734"/>
                <a:gd name="T1" fmla="*/ T0 w 13"/>
                <a:gd name="T2" fmla="+- 0 119 119"/>
                <a:gd name="T3" fmla="*/ 119 h 10"/>
                <a:gd name="T4" fmla="+- 0 746 734"/>
                <a:gd name="T5" fmla="*/ T4 w 13"/>
                <a:gd name="T6" fmla="+- 0 122 119"/>
                <a:gd name="T7" fmla="*/ 122 h 10"/>
                <a:gd name="T8" fmla="+- 0 744 734"/>
                <a:gd name="T9" fmla="*/ T8 w 13"/>
                <a:gd name="T10" fmla="+- 0 124 119"/>
                <a:gd name="T11" fmla="*/ 124 h 10"/>
                <a:gd name="T12" fmla="+- 0 739 734"/>
                <a:gd name="T13" fmla="*/ T12 w 13"/>
                <a:gd name="T14" fmla="+- 0 126 119"/>
                <a:gd name="T15" fmla="*/ 126 h 10"/>
                <a:gd name="T16" fmla="+- 0 744 734"/>
                <a:gd name="T17" fmla="*/ T16 w 13"/>
                <a:gd name="T18" fmla="+- 0 126 119"/>
                <a:gd name="T19" fmla="*/ 126 h 10"/>
                <a:gd name="T20" fmla="+- 0 746 734"/>
                <a:gd name="T21" fmla="*/ T20 w 13"/>
                <a:gd name="T22" fmla="+- 0 126 119"/>
                <a:gd name="T23" fmla="*/ 126 h 10"/>
                <a:gd name="T24" fmla="+- 0 747 734"/>
                <a:gd name="T25" fmla="*/ T24 w 13"/>
                <a:gd name="T26" fmla="+- 0 122 119"/>
                <a:gd name="T27" fmla="*/ 122 h 10"/>
                <a:gd name="T28" fmla="+- 0 746 734"/>
                <a:gd name="T29" fmla="*/ T28 w 13"/>
                <a:gd name="T30" fmla="+- 0 119 119"/>
                <a:gd name="T31" fmla="*/ 119 h 1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13" h="10">
                  <a:moveTo>
                    <a:pt x="12" y="0"/>
                  </a:moveTo>
                  <a:lnTo>
                    <a:pt x="12" y="3"/>
                  </a:lnTo>
                  <a:lnTo>
                    <a:pt x="10" y="5"/>
                  </a:lnTo>
                  <a:lnTo>
                    <a:pt x="5" y="7"/>
                  </a:lnTo>
                  <a:lnTo>
                    <a:pt x="10" y="7"/>
                  </a:lnTo>
                  <a:lnTo>
                    <a:pt x="12" y="7"/>
                  </a:lnTo>
                  <a:lnTo>
                    <a:pt x="13" y="3"/>
                  </a:lnTo>
                  <a:lnTo>
                    <a:pt x="12"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02" name="Group 701">
            <a:extLst>
              <a:ext uri="{FF2B5EF4-FFF2-40B4-BE49-F238E27FC236}">
                <a16:creationId xmlns:a16="http://schemas.microsoft.com/office/drawing/2014/main" id="{00000000-0008-0000-0000-0000BE020000}"/>
              </a:ext>
            </a:extLst>
          </xdr:cNvPr>
          <xdr:cNvGrpSpPr>
            <a:grpSpLocks/>
          </xdr:cNvGrpSpPr>
        </xdr:nvGrpSpPr>
        <xdr:grpSpPr bwMode="auto">
          <a:xfrm>
            <a:off x="737" y="115"/>
            <a:ext cx="6" cy="6"/>
            <a:chOff x="737" y="115"/>
            <a:chExt cx="6" cy="6"/>
          </a:xfrm>
        </xdr:grpSpPr>
        <xdr:sp macro="" textlink="">
          <xdr:nvSpPr>
            <xdr:cNvPr id="896" name="Freeform 3785">
              <a:extLst>
                <a:ext uri="{FF2B5EF4-FFF2-40B4-BE49-F238E27FC236}">
                  <a16:creationId xmlns:a16="http://schemas.microsoft.com/office/drawing/2014/main" id="{00000000-0008-0000-0000-000080030000}"/>
                </a:ext>
              </a:extLst>
            </xdr:cNvPr>
            <xdr:cNvSpPr>
              <a:spLocks/>
            </xdr:cNvSpPr>
          </xdr:nvSpPr>
          <xdr:spPr bwMode="auto">
            <a:xfrm>
              <a:off x="737" y="115"/>
              <a:ext cx="6" cy="6"/>
            </a:xfrm>
            <a:custGeom>
              <a:avLst/>
              <a:gdLst>
                <a:gd name="T0" fmla="+- 0 741 737"/>
                <a:gd name="T1" fmla="*/ T0 w 6"/>
                <a:gd name="T2" fmla="+- 0 115 115"/>
                <a:gd name="T3" fmla="*/ 115 h 6"/>
                <a:gd name="T4" fmla="+- 0 738 737"/>
                <a:gd name="T5" fmla="*/ T4 w 6"/>
                <a:gd name="T6" fmla="+- 0 115 115"/>
                <a:gd name="T7" fmla="*/ 115 h 6"/>
                <a:gd name="T8" fmla="+- 0 737 737"/>
                <a:gd name="T9" fmla="*/ T8 w 6"/>
                <a:gd name="T10" fmla="+- 0 116 115"/>
                <a:gd name="T11" fmla="*/ 116 h 6"/>
                <a:gd name="T12" fmla="+- 0 737 737"/>
                <a:gd name="T13" fmla="*/ T12 w 6"/>
                <a:gd name="T14" fmla="+- 0 119 115"/>
                <a:gd name="T15" fmla="*/ 119 h 6"/>
                <a:gd name="T16" fmla="+- 0 738 737"/>
                <a:gd name="T17" fmla="*/ T16 w 6"/>
                <a:gd name="T18" fmla="+- 0 120 115"/>
                <a:gd name="T19" fmla="*/ 120 h 6"/>
                <a:gd name="T20" fmla="+- 0 741 737"/>
                <a:gd name="T21" fmla="*/ T20 w 6"/>
                <a:gd name="T22" fmla="+- 0 120 115"/>
                <a:gd name="T23" fmla="*/ 120 h 6"/>
                <a:gd name="T24" fmla="+- 0 743 737"/>
                <a:gd name="T25" fmla="*/ T24 w 6"/>
                <a:gd name="T26" fmla="+- 0 119 115"/>
                <a:gd name="T27" fmla="*/ 119 h 6"/>
                <a:gd name="T28" fmla="+- 0 743 737"/>
                <a:gd name="T29" fmla="*/ T28 w 6"/>
                <a:gd name="T30" fmla="+- 0 116 115"/>
                <a:gd name="T31" fmla="*/ 116 h 6"/>
                <a:gd name="T32" fmla="+- 0 741 737"/>
                <a:gd name="T33" fmla="*/ T32 w 6"/>
                <a:gd name="T34" fmla="+- 0 115 115"/>
                <a:gd name="T35" fmla="*/ 115 h 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6" h="6">
                  <a:moveTo>
                    <a:pt x="4" y="0"/>
                  </a:moveTo>
                  <a:lnTo>
                    <a:pt x="1" y="0"/>
                  </a:lnTo>
                  <a:lnTo>
                    <a:pt x="0" y="1"/>
                  </a:lnTo>
                  <a:lnTo>
                    <a:pt x="0" y="4"/>
                  </a:lnTo>
                  <a:lnTo>
                    <a:pt x="1" y="5"/>
                  </a:lnTo>
                  <a:lnTo>
                    <a:pt x="4" y="5"/>
                  </a:lnTo>
                  <a:lnTo>
                    <a:pt x="6" y="4"/>
                  </a:lnTo>
                  <a:lnTo>
                    <a:pt x="6" y="1"/>
                  </a:lnTo>
                  <a:lnTo>
                    <a:pt x="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897" name="Picture 896">
              <a:extLst>
                <a:ext uri="{FF2B5EF4-FFF2-40B4-BE49-F238E27FC236}">
                  <a16:creationId xmlns:a16="http://schemas.microsoft.com/office/drawing/2014/main" id="{00000000-0008-0000-0000-000081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7" y="98"/>
              <a:ext cx="20" cy="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8" name="Picture 897">
              <a:extLst>
                <a:ext uri="{FF2B5EF4-FFF2-40B4-BE49-F238E27FC236}">
                  <a16:creationId xmlns:a16="http://schemas.microsoft.com/office/drawing/2014/main" id="{00000000-0008-0000-0000-000082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7" y="98"/>
              <a:ext cx="20" cy="1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03" name="Group 702">
            <a:extLst>
              <a:ext uri="{FF2B5EF4-FFF2-40B4-BE49-F238E27FC236}">
                <a16:creationId xmlns:a16="http://schemas.microsoft.com/office/drawing/2014/main" id="{00000000-0008-0000-0000-0000BF020000}"/>
              </a:ext>
            </a:extLst>
          </xdr:cNvPr>
          <xdr:cNvGrpSpPr>
            <a:grpSpLocks/>
          </xdr:cNvGrpSpPr>
        </xdr:nvGrpSpPr>
        <xdr:grpSpPr bwMode="auto">
          <a:xfrm>
            <a:off x="721" y="105"/>
            <a:ext cx="13" cy="10"/>
            <a:chOff x="721" y="105"/>
            <a:chExt cx="13" cy="10"/>
          </a:xfrm>
        </xdr:grpSpPr>
        <xdr:sp macro="" textlink="">
          <xdr:nvSpPr>
            <xdr:cNvPr id="894" name="Freeform 3781">
              <a:extLst>
                <a:ext uri="{FF2B5EF4-FFF2-40B4-BE49-F238E27FC236}">
                  <a16:creationId xmlns:a16="http://schemas.microsoft.com/office/drawing/2014/main" id="{00000000-0008-0000-0000-00007E030000}"/>
                </a:ext>
              </a:extLst>
            </xdr:cNvPr>
            <xdr:cNvSpPr>
              <a:spLocks/>
            </xdr:cNvSpPr>
          </xdr:nvSpPr>
          <xdr:spPr bwMode="auto">
            <a:xfrm>
              <a:off x="721" y="105"/>
              <a:ext cx="13" cy="10"/>
            </a:xfrm>
            <a:custGeom>
              <a:avLst/>
              <a:gdLst>
                <a:gd name="T0" fmla="+- 0 721 721"/>
                <a:gd name="T1" fmla="*/ T0 w 13"/>
                <a:gd name="T2" fmla="+- 0 111 105"/>
                <a:gd name="T3" fmla="*/ 111 h 10"/>
                <a:gd name="T4" fmla="+- 0 723 721"/>
                <a:gd name="T5" fmla="*/ T4 w 13"/>
                <a:gd name="T6" fmla="+- 0 113 105"/>
                <a:gd name="T7" fmla="*/ 113 h 10"/>
                <a:gd name="T8" fmla="+- 0 727 721"/>
                <a:gd name="T9" fmla="*/ T8 w 13"/>
                <a:gd name="T10" fmla="+- 0 114 105"/>
                <a:gd name="T11" fmla="*/ 114 h 10"/>
                <a:gd name="T12" fmla="+- 0 731 721"/>
                <a:gd name="T13" fmla="*/ T12 w 13"/>
                <a:gd name="T14" fmla="+- 0 112 105"/>
                <a:gd name="T15" fmla="*/ 112 h 10"/>
                <a:gd name="T16" fmla="+- 0 726 721"/>
                <a:gd name="T17" fmla="*/ T16 w 13"/>
                <a:gd name="T18" fmla="+- 0 112 105"/>
                <a:gd name="T19" fmla="*/ 112 h 10"/>
                <a:gd name="T20" fmla="+- 0 723 721"/>
                <a:gd name="T21" fmla="*/ T20 w 13"/>
                <a:gd name="T22" fmla="+- 0 112 105"/>
                <a:gd name="T23" fmla="*/ 112 h 10"/>
                <a:gd name="T24" fmla="+- 0 721 721"/>
                <a:gd name="T25" fmla="*/ T24 w 13"/>
                <a:gd name="T26" fmla="+- 0 111 105"/>
                <a:gd name="T27" fmla="*/ 111 h 10"/>
              </a:gdLst>
              <a:ahLst/>
              <a:cxnLst>
                <a:cxn ang="0">
                  <a:pos x="T1" y="T3"/>
                </a:cxn>
                <a:cxn ang="0">
                  <a:pos x="T5" y="T7"/>
                </a:cxn>
                <a:cxn ang="0">
                  <a:pos x="T9" y="T11"/>
                </a:cxn>
                <a:cxn ang="0">
                  <a:pos x="T13" y="T15"/>
                </a:cxn>
                <a:cxn ang="0">
                  <a:pos x="T17" y="T19"/>
                </a:cxn>
                <a:cxn ang="0">
                  <a:pos x="T21" y="T23"/>
                </a:cxn>
                <a:cxn ang="0">
                  <a:pos x="T25" y="T27"/>
                </a:cxn>
              </a:cxnLst>
              <a:rect l="0" t="0" r="r" b="b"/>
              <a:pathLst>
                <a:path w="13" h="10">
                  <a:moveTo>
                    <a:pt x="0" y="6"/>
                  </a:moveTo>
                  <a:lnTo>
                    <a:pt x="2" y="8"/>
                  </a:lnTo>
                  <a:lnTo>
                    <a:pt x="6" y="9"/>
                  </a:lnTo>
                  <a:lnTo>
                    <a:pt x="10" y="7"/>
                  </a:lnTo>
                  <a:lnTo>
                    <a:pt x="5" y="7"/>
                  </a:lnTo>
                  <a:lnTo>
                    <a:pt x="2" y="7"/>
                  </a:lnTo>
                  <a:lnTo>
                    <a:pt x="0" y="6"/>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95" name="Freeform 3780">
              <a:extLst>
                <a:ext uri="{FF2B5EF4-FFF2-40B4-BE49-F238E27FC236}">
                  <a16:creationId xmlns:a16="http://schemas.microsoft.com/office/drawing/2014/main" id="{00000000-0008-0000-0000-00007F030000}"/>
                </a:ext>
              </a:extLst>
            </xdr:cNvPr>
            <xdr:cNvSpPr>
              <a:spLocks/>
            </xdr:cNvSpPr>
          </xdr:nvSpPr>
          <xdr:spPr bwMode="auto">
            <a:xfrm>
              <a:off x="721" y="105"/>
              <a:ext cx="13" cy="10"/>
            </a:xfrm>
            <a:custGeom>
              <a:avLst/>
              <a:gdLst>
                <a:gd name="T0" fmla="+- 0 733 721"/>
                <a:gd name="T1" fmla="*/ T0 w 13"/>
                <a:gd name="T2" fmla="+- 0 105 105"/>
                <a:gd name="T3" fmla="*/ 105 h 10"/>
                <a:gd name="T4" fmla="+- 0 732 721"/>
                <a:gd name="T5" fmla="*/ T4 w 13"/>
                <a:gd name="T6" fmla="+- 0 107 105"/>
                <a:gd name="T7" fmla="*/ 107 h 10"/>
                <a:gd name="T8" fmla="+- 0 731 721"/>
                <a:gd name="T9" fmla="*/ T8 w 13"/>
                <a:gd name="T10" fmla="+- 0 110 105"/>
                <a:gd name="T11" fmla="*/ 110 h 10"/>
                <a:gd name="T12" fmla="+- 0 726 721"/>
                <a:gd name="T13" fmla="*/ T12 w 13"/>
                <a:gd name="T14" fmla="+- 0 112 105"/>
                <a:gd name="T15" fmla="*/ 112 h 10"/>
                <a:gd name="T16" fmla="+- 0 731 721"/>
                <a:gd name="T17" fmla="*/ T16 w 13"/>
                <a:gd name="T18" fmla="+- 0 112 105"/>
                <a:gd name="T19" fmla="*/ 112 h 10"/>
                <a:gd name="T20" fmla="+- 0 732 721"/>
                <a:gd name="T21" fmla="*/ T20 w 13"/>
                <a:gd name="T22" fmla="+- 0 111 105"/>
                <a:gd name="T23" fmla="*/ 111 h 10"/>
                <a:gd name="T24" fmla="+- 0 733 721"/>
                <a:gd name="T25" fmla="*/ T24 w 13"/>
                <a:gd name="T26" fmla="+- 0 108 105"/>
                <a:gd name="T27" fmla="*/ 108 h 10"/>
                <a:gd name="T28" fmla="+- 0 733 721"/>
                <a:gd name="T29" fmla="*/ T28 w 13"/>
                <a:gd name="T30" fmla="+- 0 105 105"/>
                <a:gd name="T31" fmla="*/ 105 h 1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13" h="10">
                  <a:moveTo>
                    <a:pt x="12" y="0"/>
                  </a:moveTo>
                  <a:lnTo>
                    <a:pt x="11" y="2"/>
                  </a:lnTo>
                  <a:lnTo>
                    <a:pt x="10" y="5"/>
                  </a:lnTo>
                  <a:lnTo>
                    <a:pt x="5" y="7"/>
                  </a:lnTo>
                  <a:lnTo>
                    <a:pt x="10" y="7"/>
                  </a:lnTo>
                  <a:lnTo>
                    <a:pt x="11" y="6"/>
                  </a:lnTo>
                  <a:lnTo>
                    <a:pt x="12" y="3"/>
                  </a:lnTo>
                  <a:lnTo>
                    <a:pt x="12"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04" name="Group 703">
            <a:extLst>
              <a:ext uri="{FF2B5EF4-FFF2-40B4-BE49-F238E27FC236}">
                <a16:creationId xmlns:a16="http://schemas.microsoft.com/office/drawing/2014/main" id="{00000000-0008-0000-0000-0000C0020000}"/>
              </a:ext>
            </a:extLst>
          </xdr:cNvPr>
          <xdr:cNvGrpSpPr>
            <a:grpSpLocks/>
          </xdr:cNvGrpSpPr>
        </xdr:nvGrpSpPr>
        <xdr:grpSpPr bwMode="auto">
          <a:xfrm>
            <a:off x="724" y="101"/>
            <a:ext cx="6" cy="6"/>
            <a:chOff x="724" y="101"/>
            <a:chExt cx="6" cy="6"/>
          </a:xfrm>
        </xdr:grpSpPr>
        <xdr:sp macro="" textlink="">
          <xdr:nvSpPr>
            <xdr:cNvPr id="891" name="Freeform 3778">
              <a:extLst>
                <a:ext uri="{FF2B5EF4-FFF2-40B4-BE49-F238E27FC236}">
                  <a16:creationId xmlns:a16="http://schemas.microsoft.com/office/drawing/2014/main" id="{00000000-0008-0000-0000-00007B030000}"/>
                </a:ext>
              </a:extLst>
            </xdr:cNvPr>
            <xdr:cNvSpPr>
              <a:spLocks/>
            </xdr:cNvSpPr>
          </xdr:nvSpPr>
          <xdr:spPr bwMode="auto">
            <a:xfrm>
              <a:off x="724" y="101"/>
              <a:ext cx="6" cy="6"/>
            </a:xfrm>
            <a:custGeom>
              <a:avLst/>
              <a:gdLst>
                <a:gd name="T0" fmla="+- 0 728 724"/>
                <a:gd name="T1" fmla="*/ T0 w 6"/>
                <a:gd name="T2" fmla="+- 0 101 101"/>
                <a:gd name="T3" fmla="*/ 101 h 6"/>
                <a:gd name="T4" fmla="+- 0 725 724"/>
                <a:gd name="T5" fmla="*/ T4 w 6"/>
                <a:gd name="T6" fmla="+- 0 101 101"/>
                <a:gd name="T7" fmla="*/ 101 h 6"/>
                <a:gd name="T8" fmla="+- 0 724 724"/>
                <a:gd name="T9" fmla="*/ T8 w 6"/>
                <a:gd name="T10" fmla="+- 0 102 101"/>
                <a:gd name="T11" fmla="*/ 102 h 6"/>
                <a:gd name="T12" fmla="+- 0 724 724"/>
                <a:gd name="T13" fmla="*/ T12 w 6"/>
                <a:gd name="T14" fmla="+- 0 105 101"/>
                <a:gd name="T15" fmla="*/ 105 h 6"/>
                <a:gd name="T16" fmla="+- 0 725 724"/>
                <a:gd name="T17" fmla="*/ T16 w 6"/>
                <a:gd name="T18" fmla="+- 0 106 101"/>
                <a:gd name="T19" fmla="*/ 106 h 6"/>
                <a:gd name="T20" fmla="+- 0 728 724"/>
                <a:gd name="T21" fmla="*/ T20 w 6"/>
                <a:gd name="T22" fmla="+- 0 106 101"/>
                <a:gd name="T23" fmla="*/ 106 h 6"/>
                <a:gd name="T24" fmla="+- 0 729 724"/>
                <a:gd name="T25" fmla="*/ T24 w 6"/>
                <a:gd name="T26" fmla="+- 0 105 101"/>
                <a:gd name="T27" fmla="*/ 105 h 6"/>
                <a:gd name="T28" fmla="+- 0 729 724"/>
                <a:gd name="T29" fmla="*/ T28 w 6"/>
                <a:gd name="T30" fmla="+- 0 102 101"/>
                <a:gd name="T31" fmla="*/ 102 h 6"/>
                <a:gd name="T32" fmla="+- 0 728 724"/>
                <a:gd name="T33" fmla="*/ T32 w 6"/>
                <a:gd name="T34" fmla="+- 0 101 101"/>
                <a:gd name="T35" fmla="*/ 101 h 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6" h="6">
                  <a:moveTo>
                    <a:pt x="4" y="0"/>
                  </a:moveTo>
                  <a:lnTo>
                    <a:pt x="1" y="0"/>
                  </a:lnTo>
                  <a:lnTo>
                    <a:pt x="0" y="1"/>
                  </a:lnTo>
                  <a:lnTo>
                    <a:pt x="0" y="4"/>
                  </a:lnTo>
                  <a:lnTo>
                    <a:pt x="1" y="5"/>
                  </a:lnTo>
                  <a:lnTo>
                    <a:pt x="4" y="5"/>
                  </a:lnTo>
                  <a:lnTo>
                    <a:pt x="5" y="4"/>
                  </a:lnTo>
                  <a:lnTo>
                    <a:pt x="5" y="1"/>
                  </a:lnTo>
                  <a:lnTo>
                    <a:pt x="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892" name="Picture 891">
              <a:extLst>
                <a:ext uri="{FF2B5EF4-FFF2-40B4-BE49-F238E27FC236}">
                  <a16:creationId xmlns:a16="http://schemas.microsoft.com/office/drawing/2014/main" id="{00000000-0008-0000-0000-00007C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8" y="91"/>
              <a:ext cx="20" cy="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3" name="Picture 892">
              <a:extLst>
                <a:ext uri="{FF2B5EF4-FFF2-40B4-BE49-F238E27FC236}">
                  <a16:creationId xmlns:a16="http://schemas.microsoft.com/office/drawing/2014/main" id="{00000000-0008-0000-0000-00007D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8" y="91"/>
              <a:ext cx="20" cy="1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05" name="Group 704">
            <a:extLst>
              <a:ext uri="{FF2B5EF4-FFF2-40B4-BE49-F238E27FC236}">
                <a16:creationId xmlns:a16="http://schemas.microsoft.com/office/drawing/2014/main" id="{00000000-0008-0000-0000-0000C1020000}"/>
              </a:ext>
            </a:extLst>
          </xdr:cNvPr>
          <xdr:cNvGrpSpPr>
            <a:grpSpLocks/>
          </xdr:cNvGrpSpPr>
        </xdr:nvGrpSpPr>
        <xdr:grpSpPr bwMode="auto">
          <a:xfrm>
            <a:off x="703" y="98"/>
            <a:ext cx="13" cy="10"/>
            <a:chOff x="703" y="98"/>
            <a:chExt cx="13" cy="10"/>
          </a:xfrm>
        </xdr:grpSpPr>
        <xdr:sp macro="" textlink="">
          <xdr:nvSpPr>
            <xdr:cNvPr id="889" name="Freeform 3774">
              <a:extLst>
                <a:ext uri="{FF2B5EF4-FFF2-40B4-BE49-F238E27FC236}">
                  <a16:creationId xmlns:a16="http://schemas.microsoft.com/office/drawing/2014/main" id="{00000000-0008-0000-0000-000079030000}"/>
                </a:ext>
              </a:extLst>
            </xdr:cNvPr>
            <xdr:cNvSpPr>
              <a:spLocks/>
            </xdr:cNvSpPr>
          </xdr:nvSpPr>
          <xdr:spPr bwMode="auto">
            <a:xfrm>
              <a:off x="703" y="98"/>
              <a:ext cx="13" cy="10"/>
            </a:xfrm>
            <a:custGeom>
              <a:avLst/>
              <a:gdLst>
                <a:gd name="T0" fmla="+- 0 703 703"/>
                <a:gd name="T1" fmla="*/ T0 w 13"/>
                <a:gd name="T2" fmla="+- 0 104 98"/>
                <a:gd name="T3" fmla="*/ 104 h 10"/>
                <a:gd name="T4" fmla="+- 0 705 703"/>
                <a:gd name="T5" fmla="*/ T4 w 13"/>
                <a:gd name="T6" fmla="+- 0 106 98"/>
                <a:gd name="T7" fmla="*/ 106 h 10"/>
                <a:gd name="T8" fmla="+- 0 709 703"/>
                <a:gd name="T9" fmla="*/ T8 w 13"/>
                <a:gd name="T10" fmla="+- 0 107 98"/>
                <a:gd name="T11" fmla="*/ 107 h 10"/>
                <a:gd name="T12" fmla="+- 0 713 703"/>
                <a:gd name="T13" fmla="*/ T12 w 13"/>
                <a:gd name="T14" fmla="+- 0 105 98"/>
                <a:gd name="T15" fmla="*/ 105 h 10"/>
                <a:gd name="T16" fmla="+- 0 708 703"/>
                <a:gd name="T17" fmla="*/ T16 w 13"/>
                <a:gd name="T18" fmla="+- 0 105 98"/>
                <a:gd name="T19" fmla="*/ 105 h 10"/>
                <a:gd name="T20" fmla="+- 0 705 703"/>
                <a:gd name="T21" fmla="*/ T20 w 13"/>
                <a:gd name="T22" fmla="+- 0 105 98"/>
                <a:gd name="T23" fmla="*/ 105 h 10"/>
                <a:gd name="T24" fmla="+- 0 703 703"/>
                <a:gd name="T25" fmla="*/ T24 w 13"/>
                <a:gd name="T26" fmla="+- 0 104 98"/>
                <a:gd name="T27" fmla="*/ 104 h 10"/>
              </a:gdLst>
              <a:ahLst/>
              <a:cxnLst>
                <a:cxn ang="0">
                  <a:pos x="T1" y="T3"/>
                </a:cxn>
                <a:cxn ang="0">
                  <a:pos x="T5" y="T7"/>
                </a:cxn>
                <a:cxn ang="0">
                  <a:pos x="T9" y="T11"/>
                </a:cxn>
                <a:cxn ang="0">
                  <a:pos x="T13" y="T15"/>
                </a:cxn>
                <a:cxn ang="0">
                  <a:pos x="T17" y="T19"/>
                </a:cxn>
                <a:cxn ang="0">
                  <a:pos x="T21" y="T23"/>
                </a:cxn>
                <a:cxn ang="0">
                  <a:pos x="T25" y="T27"/>
                </a:cxn>
              </a:cxnLst>
              <a:rect l="0" t="0" r="r" b="b"/>
              <a:pathLst>
                <a:path w="13" h="10">
                  <a:moveTo>
                    <a:pt x="0" y="6"/>
                  </a:moveTo>
                  <a:lnTo>
                    <a:pt x="2" y="8"/>
                  </a:lnTo>
                  <a:lnTo>
                    <a:pt x="6" y="9"/>
                  </a:lnTo>
                  <a:lnTo>
                    <a:pt x="10" y="7"/>
                  </a:lnTo>
                  <a:lnTo>
                    <a:pt x="5" y="7"/>
                  </a:lnTo>
                  <a:lnTo>
                    <a:pt x="2" y="7"/>
                  </a:lnTo>
                  <a:lnTo>
                    <a:pt x="0" y="6"/>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90" name="Freeform 3773">
              <a:extLst>
                <a:ext uri="{FF2B5EF4-FFF2-40B4-BE49-F238E27FC236}">
                  <a16:creationId xmlns:a16="http://schemas.microsoft.com/office/drawing/2014/main" id="{00000000-0008-0000-0000-00007A030000}"/>
                </a:ext>
              </a:extLst>
            </xdr:cNvPr>
            <xdr:cNvSpPr>
              <a:spLocks/>
            </xdr:cNvSpPr>
          </xdr:nvSpPr>
          <xdr:spPr bwMode="auto">
            <a:xfrm>
              <a:off x="703" y="98"/>
              <a:ext cx="13" cy="10"/>
            </a:xfrm>
            <a:custGeom>
              <a:avLst/>
              <a:gdLst>
                <a:gd name="T0" fmla="+- 0 715 703"/>
                <a:gd name="T1" fmla="*/ T0 w 13"/>
                <a:gd name="T2" fmla="+- 0 98 98"/>
                <a:gd name="T3" fmla="*/ 98 h 10"/>
                <a:gd name="T4" fmla="+- 0 714 703"/>
                <a:gd name="T5" fmla="*/ T4 w 13"/>
                <a:gd name="T6" fmla="+- 0 100 98"/>
                <a:gd name="T7" fmla="*/ 100 h 10"/>
                <a:gd name="T8" fmla="+- 0 712 703"/>
                <a:gd name="T9" fmla="*/ T8 w 13"/>
                <a:gd name="T10" fmla="+- 0 102 98"/>
                <a:gd name="T11" fmla="*/ 102 h 10"/>
                <a:gd name="T12" fmla="+- 0 708 703"/>
                <a:gd name="T13" fmla="*/ T12 w 13"/>
                <a:gd name="T14" fmla="+- 0 105 98"/>
                <a:gd name="T15" fmla="*/ 105 h 10"/>
                <a:gd name="T16" fmla="+- 0 713 703"/>
                <a:gd name="T17" fmla="*/ T16 w 13"/>
                <a:gd name="T18" fmla="+- 0 105 98"/>
                <a:gd name="T19" fmla="*/ 105 h 10"/>
                <a:gd name="T20" fmla="+- 0 714 703"/>
                <a:gd name="T21" fmla="*/ T20 w 13"/>
                <a:gd name="T22" fmla="+- 0 104 98"/>
                <a:gd name="T23" fmla="*/ 104 h 10"/>
                <a:gd name="T24" fmla="+- 0 715 703"/>
                <a:gd name="T25" fmla="*/ T24 w 13"/>
                <a:gd name="T26" fmla="+- 0 101 98"/>
                <a:gd name="T27" fmla="*/ 101 h 10"/>
                <a:gd name="T28" fmla="+- 0 715 703"/>
                <a:gd name="T29" fmla="*/ T28 w 13"/>
                <a:gd name="T30" fmla="+- 0 98 98"/>
                <a:gd name="T31" fmla="*/ 98 h 1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13" h="10">
                  <a:moveTo>
                    <a:pt x="12" y="0"/>
                  </a:moveTo>
                  <a:lnTo>
                    <a:pt x="11" y="2"/>
                  </a:lnTo>
                  <a:lnTo>
                    <a:pt x="9" y="4"/>
                  </a:lnTo>
                  <a:lnTo>
                    <a:pt x="5" y="7"/>
                  </a:lnTo>
                  <a:lnTo>
                    <a:pt x="10" y="7"/>
                  </a:lnTo>
                  <a:lnTo>
                    <a:pt x="11" y="6"/>
                  </a:lnTo>
                  <a:lnTo>
                    <a:pt x="12" y="3"/>
                  </a:lnTo>
                  <a:lnTo>
                    <a:pt x="12"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06" name="Group 705">
            <a:extLst>
              <a:ext uri="{FF2B5EF4-FFF2-40B4-BE49-F238E27FC236}">
                <a16:creationId xmlns:a16="http://schemas.microsoft.com/office/drawing/2014/main" id="{00000000-0008-0000-0000-0000C2020000}"/>
              </a:ext>
            </a:extLst>
          </xdr:cNvPr>
          <xdr:cNvGrpSpPr>
            <a:grpSpLocks/>
          </xdr:cNvGrpSpPr>
        </xdr:nvGrpSpPr>
        <xdr:grpSpPr bwMode="auto">
          <a:xfrm>
            <a:off x="706" y="93"/>
            <a:ext cx="6" cy="6"/>
            <a:chOff x="706" y="93"/>
            <a:chExt cx="6" cy="6"/>
          </a:xfrm>
        </xdr:grpSpPr>
        <xdr:sp macro="" textlink="">
          <xdr:nvSpPr>
            <xdr:cNvPr id="886" name="Freeform 3771">
              <a:extLst>
                <a:ext uri="{FF2B5EF4-FFF2-40B4-BE49-F238E27FC236}">
                  <a16:creationId xmlns:a16="http://schemas.microsoft.com/office/drawing/2014/main" id="{00000000-0008-0000-0000-000076030000}"/>
                </a:ext>
              </a:extLst>
            </xdr:cNvPr>
            <xdr:cNvSpPr>
              <a:spLocks/>
            </xdr:cNvSpPr>
          </xdr:nvSpPr>
          <xdr:spPr bwMode="auto">
            <a:xfrm>
              <a:off x="706" y="93"/>
              <a:ext cx="6" cy="6"/>
            </a:xfrm>
            <a:custGeom>
              <a:avLst/>
              <a:gdLst>
                <a:gd name="T0" fmla="+- 0 710 706"/>
                <a:gd name="T1" fmla="*/ T0 w 6"/>
                <a:gd name="T2" fmla="+- 0 93 93"/>
                <a:gd name="T3" fmla="*/ 93 h 6"/>
                <a:gd name="T4" fmla="+- 0 707 706"/>
                <a:gd name="T5" fmla="*/ T4 w 6"/>
                <a:gd name="T6" fmla="+- 0 93 93"/>
                <a:gd name="T7" fmla="*/ 93 h 6"/>
                <a:gd name="T8" fmla="+- 0 706 706"/>
                <a:gd name="T9" fmla="*/ T8 w 6"/>
                <a:gd name="T10" fmla="+- 0 95 93"/>
                <a:gd name="T11" fmla="*/ 95 h 6"/>
                <a:gd name="T12" fmla="+- 0 706 706"/>
                <a:gd name="T13" fmla="*/ T12 w 6"/>
                <a:gd name="T14" fmla="+- 0 98 93"/>
                <a:gd name="T15" fmla="*/ 98 h 6"/>
                <a:gd name="T16" fmla="+- 0 707 706"/>
                <a:gd name="T17" fmla="*/ T16 w 6"/>
                <a:gd name="T18" fmla="+- 0 99 93"/>
                <a:gd name="T19" fmla="*/ 99 h 6"/>
                <a:gd name="T20" fmla="+- 0 710 706"/>
                <a:gd name="T21" fmla="*/ T20 w 6"/>
                <a:gd name="T22" fmla="+- 0 99 93"/>
                <a:gd name="T23" fmla="*/ 99 h 6"/>
                <a:gd name="T24" fmla="+- 0 711 706"/>
                <a:gd name="T25" fmla="*/ T24 w 6"/>
                <a:gd name="T26" fmla="+- 0 98 93"/>
                <a:gd name="T27" fmla="*/ 98 h 6"/>
                <a:gd name="T28" fmla="+- 0 711 706"/>
                <a:gd name="T29" fmla="*/ T28 w 6"/>
                <a:gd name="T30" fmla="+- 0 95 93"/>
                <a:gd name="T31" fmla="*/ 95 h 6"/>
                <a:gd name="T32" fmla="+- 0 710 706"/>
                <a:gd name="T33" fmla="*/ T32 w 6"/>
                <a:gd name="T34" fmla="+- 0 93 93"/>
                <a:gd name="T35" fmla="*/ 93 h 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6" h="6">
                  <a:moveTo>
                    <a:pt x="4" y="0"/>
                  </a:moveTo>
                  <a:lnTo>
                    <a:pt x="1" y="0"/>
                  </a:lnTo>
                  <a:lnTo>
                    <a:pt x="0" y="2"/>
                  </a:lnTo>
                  <a:lnTo>
                    <a:pt x="0" y="5"/>
                  </a:lnTo>
                  <a:lnTo>
                    <a:pt x="1" y="6"/>
                  </a:lnTo>
                  <a:lnTo>
                    <a:pt x="4" y="6"/>
                  </a:lnTo>
                  <a:lnTo>
                    <a:pt x="5" y="5"/>
                  </a:lnTo>
                  <a:lnTo>
                    <a:pt x="5" y="2"/>
                  </a:lnTo>
                  <a:lnTo>
                    <a:pt x="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887" name="Picture 886">
              <a:extLst>
                <a:ext uri="{FF2B5EF4-FFF2-40B4-BE49-F238E27FC236}">
                  <a16:creationId xmlns:a16="http://schemas.microsoft.com/office/drawing/2014/main" id="{00000000-0008-0000-0000-000077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79" y="90"/>
              <a:ext cx="20" cy="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8" name="Picture 887">
              <a:extLst>
                <a:ext uri="{FF2B5EF4-FFF2-40B4-BE49-F238E27FC236}">
                  <a16:creationId xmlns:a16="http://schemas.microsoft.com/office/drawing/2014/main" id="{00000000-0008-0000-0000-000078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79" y="90"/>
              <a:ext cx="20" cy="1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07" name="Group 706">
            <a:extLst>
              <a:ext uri="{FF2B5EF4-FFF2-40B4-BE49-F238E27FC236}">
                <a16:creationId xmlns:a16="http://schemas.microsoft.com/office/drawing/2014/main" id="{00000000-0008-0000-0000-0000C3020000}"/>
              </a:ext>
            </a:extLst>
          </xdr:cNvPr>
          <xdr:cNvGrpSpPr>
            <a:grpSpLocks/>
          </xdr:cNvGrpSpPr>
        </xdr:nvGrpSpPr>
        <xdr:grpSpPr bwMode="auto">
          <a:xfrm>
            <a:off x="683" y="97"/>
            <a:ext cx="13" cy="10"/>
            <a:chOff x="683" y="97"/>
            <a:chExt cx="13" cy="10"/>
          </a:xfrm>
        </xdr:grpSpPr>
        <xdr:sp macro="" textlink="">
          <xdr:nvSpPr>
            <xdr:cNvPr id="884" name="Freeform 3767">
              <a:extLst>
                <a:ext uri="{FF2B5EF4-FFF2-40B4-BE49-F238E27FC236}">
                  <a16:creationId xmlns:a16="http://schemas.microsoft.com/office/drawing/2014/main" id="{00000000-0008-0000-0000-000074030000}"/>
                </a:ext>
              </a:extLst>
            </xdr:cNvPr>
            <xdr:cNvSpPr>
              <a:spLocks/>
            </xdr:cNvSpPr>
          </xdr:nvSpPr>
          <xdr:spPr bwMode="auto">
            <a:xfrm>
              <a:off x="683" y="97"/>
              <a:ext cx="13" cy="10"/>
            </a:xfrm>
            <a:custGeom>
              <a:avLst/>
              <a:gdLst>
                <a:gd name="T0" fmla="+- 0 683 683"/>
                <a:gd name="T1" fmla="*/ T0 w 13"/>
                <a:gd name="T2" fmla="+- 0 103 97"/>
                <a:gd name="T3" fmla="*/ 103 h 10"/>
                <a:gd name="T4" fmla="+- 0 683 683"/>
                <a:gd name="T5" fmla="*/ T4 w 13"/>
                <a:gd name="T6" fmla="+- 0 103 97"/>
                <a:gd name="T7" fmla="*/ 103 h 10"/>
                <a:gd name="T8" fmla="+- 0 686 683"/>
                <a:gd name="T9" fmla="*/ T8 w 13"/>
                <a:gd name="T10" fmla="+- 0 105 97"/>
                <a:gd name="T11" fmla="*/ 105 h 10"/>
                <a:gd name="T12" fmla="+- 0 689 683"/>
                <a:gd name="T13" fmla="*/ T12 w 13"/>
                <a:gd name="T14" fmla="+- 0 106 97"/>
                <a:gd name="T15" fmla="*/ 106 h 10"/>
                <a:gd name="T16" fmla="+- 0 693 683"/>
                <a:gd name="T17" fmla="*/ T16 w 13"/>
                <a:gd name="T18" fmla="+- 0 104 97"/>
                <a:gd name="T19" fmla="*/ 104 h 10"/>
                <a:gd name="T20" fmla="+- 0 688 683"/>
                <a:gd name="T21" fmla="*/ T20 w 13"/>
                <a:gd name="T22" fmla="+- 0 104 97"/>
                <a:gd name="T23" fmla="*/ 104 h 10"/>
                <a:gd name="T24" fmla="+- 0 685 683"/>
                <a:gd name="T25" fmla="*/ T24 w 13"/>
                <a:gd name="T26" fmla="+- 0 104 97"/>
                <a:gd name="T27" fmla="*/ 104 h 10"/>
                <a:gd name="T28" fmla="+- 0 683 683"/>
                <a:gd name="T29" fmla="*/ T28 w 13"/>
                <a:gd name="T30" fmla="+- 0 103 97"/>
                <a:gd name="T31" fmla="*/ 103 h 1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13" h="10">
                  <a:moveTo>
                    <a:pt x="0" y="6"/>
                  </a:moveTo>
                  <a:lnTo>
                    <a:pt x="0" y="6"/>
                  </a:lnTo>
                  <a:lnTo>
                    <a:pt x="3" y="8"/>
                  </a:lnTo>
                  <a:lnTo>
                    <a:pt x="6" y="9"/>
                  </a:lnTo>
                  <a:lnTo>
                    <a:pt x="10" y="7"/>
                  </a:lnTo>
                  <a:lnTo>
                    <a:pt x="5" y="7"/>
                  </a:lnTo>
                  <a:lnTo>
                    <a:pt x="2" y="7"/>
                  </a:lnTo>
                  <a:lnTo>
                    <a:pt x="0" y="6"/>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85" name="Freeform 3766">
              <a:extLst>
                <a:ext uri="{FF2B5EF4-FFF2-40B4-BE49-F238E27FC236}">
                  <a16:creationId xmlns:a16="http://schemas.microsoft.com/office/drawing/2014/main" id="{00000000-0008-0000-0000-000075030000}"/>
                </a:ext>
              </a:extLst>
            </xdr:cNvPr>
            <xdr:cNvSpPr>
              <a:spLocks/>
            </xdr:cNvSpPr>
          </xdr:nvSpPr>
          <xdr:spPr bwMode="auto">
            <a:xfrm>
              <a:off x="683" y="97"/>
              <a:ext cx="13" cy="10"/>
            </a:xfrm>
            <a:custGeom>
              <a:avLst/>
              <a:gdLst>
                <a:gd name="T0" fmla="+- 0 695 683"/>
                <a:gd name="T1" fmla="*/ T0 w 13"/>
                <a:gd name="T2" fmla="+- 0 97 97"/>
                <a:gd name="T3" fmla="*/ 97 h 10"/>
                <a:gd name="T4" fmla="+- 0 695 683"/>
                <a:gd name="T5" fmla="*/ T4 w 13"/>
                <a:gd name="T6" fmla="+- 0 99 97"/>
                <a:gd name="T7" fmla="*/ 99 h 10"/>
                <a:gd name="T8" fmla="+- 0 693 683"/>
                <a:gd name="T9" fmla="*/ T8 w 13"/>
                <a:gd name="T10" fmla="+- 0 101 97"/>
                <a:gd name="T11" fmla="*/ 101 h 10"/>
                <a:gd name="T12" fmla="+- 0 688 683"/>
                <a:gd name="T13" fmla="*/ T12 w 13"/>
                <a:gd name="T14" fmla="+- 0 104 97"/>
                <a:gd name="T15" fmla="*/ 104 h 10"/>
                <a:gd name="T16" fmla="+- 0 693 683"/>
                <a:gd name="T17" fmla="*/ T16 w 13"/>
                <a:gd name="T18" fmla="+- 0 104 97"/>
                <a:gd name="T19" fmla="*/ 104 h 10"/>
                <a:gd name="T20" fmla="+- 0 695 683"/>
                <a:gd name="T21" fmla="*/ T20 w 13"/>
                <a:gd name="T22" fmla="+- 0 103 97"/>
                <a:gd name="T23" fmla="*/ 103 h 10"/>
                <a:gd name="T24" fmla="+- 0 696 683"/>
                <a:gd name="T25" fmla="*/ T24 w 13"/>
                <a:gd name="T26" fmla="+- 0 100 97"/>
                <a:gd name="T27" fmla="*/ 100 h 10"/>
                <a:gd name="T28" fmla="+- 0 695 683"/>
                <a:gd name="T29" fmla="*/ T28 w 13"/>
                <a:gd name="T30" fmla="+- 0 97 97"/>
                <a:gd name="T31" fmla="*/ 97 h 1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13" h="10">
                  <a:moveTo>
                    <a:pt x="12" y="0"/>
                  </a:moveTo>
                  <a:lnTo>
                    <a:pt x="12" y="2"/>
                  </a:lnTo>
                  <a:lnTo>
                    <a:pt x="10" y="4"/>
                  </a:lnTo>
                  <a:lnTo>
                    <a:pt x="5" y="7"/>
                  </a:lnTo>
                  <a:lnTo>
                    <a:pt x="10" y="7"/>
                  </a:lnTo>
                  <a:lnTo>
                    <a:pt x="12" y="6"/>
                  </a:lnTo>
                  <a:lnTo>
                    <a:pt x="13" y="3"/>
                  </a:lnTo>
                  <a:lnTo>
                    <a:pt x="12"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08" name="Group 707">
            <a:extLst>
              <a:ext uri="{FF2B5EF4-FFF2-40B4-BE49-F238E27FC236}">
                <a16:creationId xmlns:a16="http://schemas.microsoft.com/office/drawing/2014/main" id="{00000000-0008-0000-0000-0000C4020000}"/>
              </a:ext>
            </a:extLst>
          </xdr:cNvPr>
          <xdr:cNvGrpSpPr>
            <a:grpSpLocks/>
          </xdr:cNvGrpSpPr>
        </xdr:nvGrpSpPr>
        <xdr:grpSpPr bwMode="auto">
          <a:xfrm>
            <a:off x="686" y="92"/>
            <a:ext cx="6" cy="6"/>
            <a:chOff x="686" y="92"/>
            <a:chExt cx="6" cy="6"/>
          </a:xfrm>
        </xdr:grpSpPr>
        <xdr:sp macro="" textlink="">
          <xdr:nvSpPr>
            <xdr:cNvPr id="881" name="Freeform 3764">
              <a:extLst>
                <a:ext uri="{FF2B5EF4-FFF2-40B4-BE49-F238E27FC236}">
                  <a16:creationId xmlns:a16="http://schemas.microsoft.com/office/drawing/2014/main" id="{00000000-0008-0000-0000-000071030000}"/>
                </a:ext>
              </a:extLst>
            </xdr:cNvPr>
            <xdr:cNvSpPr>
              <a:spLocks/>
            </xdr:cNvSpPr>
          </xdr:nvSpPr>
          <xdr:spPr bwMode="auto">
            <a:xfrm>
              <a:off x="686" y="92"/>
              <a:ext cx="6" cy="6"/>
            </a:xfrm>
            <a:custGeom>
              <a:avLst/>
              <a:gdLst>
                <a:gd name="T0" fmla="+- 0 690 686"/>
                <a:gd name="T1" fmla="*/ T0 w 6"/>
                <a:gd name="T2" fmla="+- 0 92 92"/>
                <a:gd name="T3" fmla="*/ 92 h 6"/>
                <a:gd name="T4" fmla="+- 0 687 686"/>
                <a:gd name="T5" fmla="*/ T4 w 6"/>
                <a:gd name="T6" fmla="+- 0 92 92"/>
                <a:gd name="T7" fmla="*/ 92 h 6"/>
                <a:gd name="T8" fmla="+- 0 686 686"/>
                <a:gd name="T9" fmla="*/ T8 w 6"/>
                <a:gd name="T10" fmla="+- 0 94 92"/>
                <a:gd name="T11" fmla="*/ 94 h 6"/>
                <a:gd name="T12" fmla="+- 0 686 686"/>
                <a:gd name="T13" fmla="*/ T12 w 6"/>
                <a:gd name="T14" fmla="+- 0 97 92"/>
                <a:gd name="T15" fmla="*/ 97 h 6"/>
                <a:gd name="T16" fmla="+- 0 687 686"/>
                <a:gd name="T17" fmla="*/ T16 w 6"/>
                <a:gd name="T18" fmla="+- 0 98 92"/>
                <a:gd name="T19" fmla="*/ 98 h 6"/>
                <a:gd name="T20" fmla="+- 0 690 686"/>
                <a:gd name="T21" fmla="*/ T20 w 6"/>
                <a:gd name="T22" fmla="+- 0 98 92"/>
                <a:gd name="T23" fmla="*/ 98 h 6"/>
                <a:gd name="T24" fmla="+- 0 691 686"/>
                <a:gd name="T25" fmla="*/ T24 w 6"/>
                <a:gd name="T26" fmla="+- 0 97 92"/>
                <a:gd name="T27" fmla="*/ 97 h 6"/>
                <a:gd name="T28" fmla="+- 0 691 686"/>
                <a:gd name="T29" fmla="*/ T28 w 6"/>
                <a:gd name="T30" fmla="+- 0 94 92"/>
                <a:gd name="T31" fmla="*/ 94 h 6"/>
                <a:gd name="T32" fmla="+- 0 690 686"/>
                <a:gd name="T33" fmla="*/ T32 w 6"/>
                <a:gd name="T34" fmla="+- 0 92 92"/>
                <a:gd name="T35" fmla="*/ 92 h 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6" h="6">
                  <a:moveTo>
                    <a:pt x="4" y="0"/>
                  </a:moveTo>
                  <a:lnTo>
                    <a:pt x="1" y="0"/>
                  </a:lnTo>
                  <a:lnTo>
                    <a:pt x="0" y="2"/>
                  </a:lnTo>
                  <a:lnTo>
                    <a:pt x="0" y="5"/>
                  </a:lnTo>
                  <a:lnTo>
                    <a:pt x="1" y="6"/>
                  </a:lnTo>
                  <a:lnTo>
                    <a:pt x="4" y="6"/>
                  </a:lnTo>
                  <a:lnTo>
                    <a:pt x="5" y="5"/>
                  </a:lnTo>
                  <a:lnTo>
                    <a:pt x="5" y="2"/>
                  </a:lnTo>
                  <a:lnTo>
                    <a:pt x="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882" name="Picture 881">
              <a:extLst>
                <a:ext uri="{FF2B5EF4-FFF2-40B4-BE49-F238E27FC236}">
                  <a16:creationId xmlns:a16="http://schemas.microsoft.com/office/drawing/2014/main" id="{00000000-0008-0000-0000-000072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60" y="94"/>
              <a:ext cx="20" cy="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3" name="Picture 882">
              <a:extLst>
                <a:ext uri="{FF2B5EF4-FFF2-40B4-BE49-F238E27FC236}">
                  <a16:creationId xmlns:a16="http://schemas.microsoft.com/office/drawing/2014/main" id="{00000000-0008-0000-0000-000073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60" y="94"/>
              <a:ext cx="20" cy="1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09" name="Group 708">
            <a:extLst>
              <a:ext uri="{FF2B5EF4-FFF2-40B4-BE49-F238E27FC236}">
                <a16:creationId xmlns:a16="http://schemas.microsoft.com/office/drawing/2014/main" id="{00000000-0008-0000-0000-0000C5020000}"/>
              </a:ext>
            </a:extLst>
          </xdr:cNvPr>
          <xdr:cNvGrpSpPr>
            <a:grpSpLocks/>
          </xdr:cNvGrpSpPr>
        </xdr:nvGrpSpPr>
        <xdr:grpSpPr bwMode="auto">
          <a:xfrm>
            <a:off x="664" y="101"/>
            <a:ext cx="13" cy="10"/>
            <a:chOff x="664" y="101"/>
            <a:chExt cx="13" cy="10"/>
          </a:xfrm>
        </xdr:grpSpPr>
        <xdr:sp macro="" textlink="">
          <xdr:nvSpPr>
            <xdr:cNvPr id="879" name="Freeform 3760">
              <a:extLst>
                <a:ext uri="{FF2B5EF4-FFF2-40B4-BE49-F238E27FC236}">
                  <a16:creationId xmlns:a16="http://schemas.microsoft.com/office/drawing/2014/main" id="{00000000-0008-0000-0000-00006F030000}"/>
                </a:ext>
              </a:extLst>
            </xdr:cNvPr>
            <xdr:cNvSpPr>
              <a:spLocks/>
            </xdr:cNvSpPr>
          </xdr:nvSpPr>
          <xdr:spPr bwMode="auto">
            <a:xfrm>
              <a:off x="664" y="101"/>
              <a:ext cx="13" cy="10"/>
            </a:xfrm>
            <a:custGeom>
              <a:avLst/>
              <a:gdLst>
                <a:gd name="T0" fmla="+- 0 664 664"/>
                <a:gd name="T1" fmla="*/ T0 w 13"/>
                <a:gd name="T2" fmla="+- 0 107 101"/>
                <a:gd name="T3" fmla="*/ 107 h 10"/>
                <a:gd name="T4" fmla="+- 0 666 664"/>
                <a:gd name="T5" fmla="*/ T4 w 13"/>
                <a:gd name="T6" fmla="+- 0 109 101"/>
                <a:gd name="T7" fmla="*/ 109 h 10"/>
                <a:gd name="T8" fmla="+- 0 670 664"/>
                <a:gd name="T9" fmla="*/ T8 w 13"/>
                <a:gd name="T10" fmla="+- 0 110 101"/>
                <a:gd name="T11" fmla="*/ 110 h 10"/>
                <a:gd name="T12" fmla="+- 0 674 664"/>
                <a:gd name="T13" fmla="*/ T12 w 13"/>
                <a:gd name="T14" fmla="+- 0 108 101"/>
                <a:gd name="T15" fmla="*/ 108 h 10"/>
                <a:gd name="T16" fmla="+- 0 669 664"/>
                <a:gd name="T17" fmla="*/ T16 w 13"/>
                <a:gd name="T18" fmla="+- 0 108 101"/>
                <a:gd name="T19" fmla="*/ 108 h 10"/>
                <a:gd name="T20" fmla="+- 0 666 664"/>
                <a:gd name="T21" fmla="*/ T20 w 13"/>
                <a:gd name="T22" fmla="+- 0 108 101"/>
                <a:gd name="T23" fmla="*/ 108 h 10"/>
                <a:gd name="T24" fmla="+- 0 664 664"/>
                <a:gd name="T25" fmla="*/ T24 w 13"/>
                <a:gd name="T26" fmla="+- 0 107 101"/>
                <a:gd name="T27" fmla="*/ 107 h 10"/>
              </a:gdLst>
              <a:ahLst/>
              <a:cxnLst>
                <a:cxn ang="0">
                  <a:pos x="T1" y="T3"/>
                </a:cxn>
                <a:cxn ang="0">
                  <a:pos x="T5" y="T7"/>
                </a:cxn>
                <a:cxn ang="0">
                  <a:pos x="T9" y="T11"/>
                </a:cxn>
                <a:cxn ang="0">
                  <a:pos x="T13" y="T15"/>
                </a:cxn>
                <a:cxn ang="0">
                  <a:pos x="T17" y="T19"/>
                </a:cxn>
                <a:cxn ang="0">
                  <a:pos x="T21" y="T23"/>
                </a:cxn>
                <a:cxn ang="0">
                  <a:pos x="T25" y="T27"/>
                </a:cxn>
              </a:cxnLst>
              <a:rect l="0" t="0" r="r" b="b"/>
              <a:pathLst>
                <a:path w="13" h="10">
                  <a:moveTo>
                    <a:pt x="0" y="6"/>
                  </a:moveTo>
                  <a:lnTo>
                    <a:pt x="2" y="8"/>
                  </a:lnTo>
                  <a:lnTo>
                    <a:pt x="6" y="9"/>
                  </a:lnTo>
                  <a:lnTo>
                    <a:pt x="10" y="7"/>
                  </a:lnTo>
                  <a:lnTo>
                    <a:pt x="5" y="7"/>
                  </a:lnTo>
                  <a:lnTo>
                    <a:pt x="2" y="7"/>
                  </a:lnTo>
                  <a:lnTo>
                    <a:pt x="0" y="6"/>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80" name="Freeform 3759">
              <a:extLst>
                <a:ext uri="{FF2B5EF4-FFF2-40B4-BE49-F238E27FC236}">
                  <a16:creationId xmlns:a16="http://schemas.microsoft.com/office/drawing/2014/main" id="{00000000-0008-0000-0000-000070030000}"/>
                </a:ext>
              </a:extLst>
            </xdr:cNvPr>
            <xdr:cNvSpPr>
              <a:spLocks/>
            </xdr:cNvSpPr>
          </xdr:nvSpPr>
          <xdr:spPr bwMode="auto">
            <a:xfrm>
              <a:off x="664" y="101"/>
              <a:ext cx="13" cy="10"/>
            </a:xfrm>
            <a:custGeom>
              <a:avLst/>
              <a:gdLst>
                <a:gd name="T0" fmla="+- 0 676 664"/>
                <a:gd name="T1" fmla="*/ T0 w 13"/>
                <a:gd name="T2" fmla="+- 0 101 101"/>
                <a:gd name="T3" fmla="*/ 101 h 10"/>
                <a:gd name="T4" fmla="+- 0 675 664"/>
                <a:gd name="T5" fmla="*/ T4 w 13"/>
                <a:gd name="T6" fmla="+- 0 104 101"/>
                <a:gd name="T7" fmla="*/ 104 h 10"/>
                <a:gd name="T8" fmla="+- 0 674 664"/>
                <a:gd name="T9" fmla="*/ T8 w 13"/>
                <a:gd name="T10" fmla="+- 0 106 101"/>
                <a:gd name="T11" fmla="*/ 106 h 10"/>
                <a:gd name="T12" fmla="+- 0 669 664"/>
                <a:gd name="T13" fmla="*/ T12 w 13"/>
                <a:gd name="T14" fmla="+- 0 108 101"/>
                <a:gd name="T15" fmla="*/ 108 h 10"/>
                <a:gd name="T16" fmla="+- 0 674 664"/>
                <a:gd name="T17" fmla="*/ T16 w 13"/>
                <a:gd name="T18" fmla="+- 0 108 101"/>
                <a:gd name="T19" fmla="*/ 108 h 10"/>
                <a:gd name="T20" fmla="+- 0 675 664"/>
                <a:gd name="T21" fmla="*/ T20 w 13"/>
                <a:gd name="T22" fmla="+- 0 107 101"/>
                <a:gd name="T23" fmla="*/ 107 h 10"/>
                <a:gd name="T24" fmla="+- 0 676 664"/>
                <a:gd name="T25" fmla="*/ T24 w 13"/>
                <a:gd name="T26" fmla="+- 0 104 101"/>
                <a:gd name="T27" fmla="*/ 104 h 10"/>
                <a:gd name="T28" fmla="+- 0 676 664"/>
                <a:gd name="T29" fmla="*/ T28 w 13"/>
                <a:gd name="T30" fmla="+- 0 101 101"/>
                <a:gd name="T31" fmla="*/ 101 h 1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13" h="10">
                  <a:moveTo>
                    <a:pt x="12" y="0"/>
                  </a:moveTo>
                  <a:lnTo>
                    <a:pt x="11" y="3"/>
                  </a:lnTo>
                  <a:lnTo>
                    <a:pt x="10" y="5"/>
                  </a:lnTo>
                  <a:lnTo>
                    <a:pt x="5" y="7"/>
                  </a:lnTo>
                  <a:lnTo>
                    <a:pt x="10" y="7"/>
                  </a:lnTo>
                  <a:lnTo>
                    <a:pt x="11" y="6"/>
                  </a:lnTo>
                  <a:lnTo>
                    <a:pt x="12" y="3"/>
                  </a:lnTo>
                  <a:lnTo>
                    <a:pt x="12"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10" name="Group 709">
            <a:extLst>
              <a:ext uri="{FF2B5EF4-FFF2-40B4-BE49-F238E27FC236}">
                <a16:creationId xmlns:a16="http://schemas.microsoft.com/office/drawing/2014/main" id="{00000000-0008-0000-0000-0000C6020000}"/>
              </a:ext>
            </a:extLst>
          </xdr:cNvPr>
          <xdr:cNvGrpSpPr>
            <a:grpSpLocks/>
          </xdr:cNvGrpSpPr>
        </xdr:nvGrpSpPr>
        <xdr:grpSpPr bwMode="auto">
          <a:xfrm>
            <a:off x="667" y="97"/>
            <a:ext cx="6" cy="6"/>
            <a:chOff x="667" y="97"/>
            <a:chExt cx="6" cy="6"/>
          </a:xfrm>
        </xdr:grpSpPr>
        <xdr:sp macro="" textlink="">
          <xdr:nvSpPr>
            <xdr:cNvPr id="876" name="Freeform 3757">
              <a:extLst>
                <a:ext uri="{FF2B5EF4-FFF2-40B4-BE49-F238E27FC236}">
                  <a16:creationId xmlns:a16="http://schemas.microsoft.com/office/drawing/2014/main" id="{00000000-0008-0000-0000-00006C030000}"/>
                </a:ext>
              </a:extLst>
            </xdr:cNvPr>
            <xdr:cNvSpPr>
              <a:spLocks/>
            </xdr:cNvSpPr>
          </xdr:nvSpPr>
          <xdr:spPr bwMode="auto">
            <a:xfrm>
              <a:off x="667" y="97"/>
              <a:ext cx="6" cy="6"/>
            </a:xfrm>
            <a:custGeom>
              <a:avLst/>
              <a:gdLst>
                <a:gd name="T0" fmla="+- 0 671 667"/>
                <a:gd name="T1" fmla="*/ T0 w 6"/>
                <a:gd name="T2" fmla="+- 0 97 97"/>
                <a:gd name="T3" fmla="*/ 97 h 6"/>
                <a:gd name="T4" fmla="+- 0 668 667"/>
                <a:gd name="T5" fmla="*/ T4 w 6"/>
                <a:gd name="T6" fmla="+- 0 97 97"/>
                <a:gd name="T7" fmla="*/ 97 h 6"/>
                <a:gd name="T8" fmla="+- 0 667 667"/>
                <a:gd name="T9" fmla="*/ T8 w 6"/>
                <a:gd name="T10" fmla="+- 0 98 97"/>
                <a:gd name="T11" fmla="*/ 98 h 6"/>
                <a:gd name="T12" fmla="+- 0 667 667"/>
                <a:gd name="T13" fmla="*/ T12 w 6"/>
                <a:gd name="T14" fmla="+- 0 101 97"/>
                <a:gd name="T15" fmla="*/ 101 h 6"/>
                <a:gd name="T16" fmla="+- 0 668 667"/>
                <a:gd name="T17" fmla="*/ T16 w 6"/>
                <a:gd name="T18" fmla="+- 0 102 97"/>
                <a:gd name="T19" fmla="*/ 102 h 6"/>
                <a:gd name="T20" fmla="+- 0 671 667"/>
                <a:gd name="T21" fmla="*/ T20 w 6"/>
                <a:gd name="T22" fmla="+- 0 102 97"/>
                <a:gd name="T23" fmla="*/ 102 h 6"/>
                <a:gd name="T24" fmla="+- 0 672 667"/>
                <a:gd name="T25" fmla="*/ T24 w 6"/>
                <a:gd name="T26" fmla="+- 0 101 97"/>
                <a:gd name="T27" fmla="*/ 101 h 6"/>
                <a:gd name="T28" fmla="+- 0 672 667"/>
                <a:gd name="T29" fmla="*/ T28 w 6"/>
                <a:gd name="T30" fmla="+- 0 98 97"/>
                <a:gd name="T31" fmla="*/ 98 h 6"/>
                <a:gd name="T32" fmla="+- 0 671 667"/>
                <a:gd name="T33" fmla="*/ T32 w 6"/>
                <a:gd name="T34" fmla="+- 0 97 97"/>
                <a:gd name="T35" fmla="*/ 97 h 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6" h="6">
                  <a:moveTo>
                    <a:pt x="4" y="0"/>
                  </a:moveTo>
                  <a:lnTo>
                    <a:pt x="1" y="0"/>
                  </a:lnTo>
                  <a:lnTo>
                    <a:pt x="0" y="1"/>
                  </a:lnTo>
                  <a:lnTo>
                    <a:pt x="0" y="4"/>
                  </a:lnTo>
                  <a:lnTo>
                    <a:pt x="1" y="5"/>
                  </a:lnTo>
                  <a:lnTo>
                    <a:pt x="4" y="5"/>
                  </a:lnTo>
                  <a:lnTo>
                    <a:pt x="5" y="4"/>
                  </a:lnTo>
                  <a:lnTo>
                    <a:pt x="5" y="1"/>
                  </a:lnTo>
                  <a:lnTo>
                    <a:pt x="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877" name="Picture 876">
              <a:extLst>
                <a:ext uri="{FF2B5EF4-FFF2-40B4-BE49-F238E27FC236}">
                  <a16:creationId xmlns:a16="http://schemas.microsoft.com/office/drawing/2014/main" id="{00000000-0008-0000-0000-00006D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42" y="103"/>
              <a:ext cx="20" cy="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8" name="Picture 877">
              <a:extLst>
                <a:ext uri="{FF2B5EF4-FFF2-40B4-BE49-F238E27FC236}">
                  <a16:creationId xmlns:a16="http://schemas.microsoft.com/office/drawing/2014/main" id="{00000000-0008-0000-0000-00006E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42" y="103"/>
              <a:ext cx="20" cy="1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11" name="Group 710">
            <a:extLst>
              <a:ext uri="{FF2B5EF4-FFF2-40B4-BE49-F238E27FC236}">
                <a16:creationId xmlns:a16="http://schemas.microsoft.com/office/drawing/2014/main" id="{00000000-0008-0000-0000-0000C7020000}"/>
              </a:ext>
            </a:extLst>
          </xdr:cNvPr>
          <xdr:cNvGrpSpPr>
            <a:grpSpLocks/>
          </xdr:cNvGrpSpPr>
        </xdr:nvGrpSpPr>
        <xdr:grpSpPr bwMode="auto">
          <a:xfrm>
            <a:off x="647" y="110"/>
            <a:ext cx="13" cy="10"/>
            <a:chOff x="647" y="110"/>
            <a:chExt cx="13" cy="10"/>
          </a:xfrm>
        </xdr:grpSpPr>
        <xdr:sp macro="" textlink="">
          <xdr:nvSpPr>
            <xdr:cNvPr id="874" name="Freeform 3753">
              <a:extLst>
                <a:ext uri="{FF2B5EF4-FFF2-40B4-BE49-F238E27FC236}">
                  <a16:creationId xmlns:a16="http://schemas.microsoft.com/office/drawing/2014/main" id="{00000000-0008-0000-0000-00006A030000}"/>
                </a:ext>
              </a:extLst>
            </xdr:cNvPr>
            <xdr:cNvSpPr>
              <a:spLocks/>
            </xdr:cNvSpPr>
          </xdr:nvSpPr>
          <xdr:spPr bwMode="auto">
            <a:xfrm>
              <a:off x="647" y="110"/>
              <a:ext cx="13" cy="10"/>
            </a:xfrm>
            <a:custGeom>
              <a:avLst/>
              <a:gdLst>
                <a:gd name="T0" fmla="+- 0 647 647"/>
                <a:gd name="T1" fmla="*/ T0 w 13"/>
                <a:gd name="T2" fmla="+- 0 116 110"/>
                <a:gd name="T3" fmla="*/ 116 h 10"/>
                <a:gd name="T4" fmla="+- 0 647 647"/>
                <a:gd name="T5" fmla="*/ T4 w 13"/>
                <a:gd name="T6" fmla="+- 0 116 110"/>
                <a:gd name="T7" fmla="*/ 116 h 10"/>
                <a:gd name="T8" fmla="+- 0 649 647"/>
                <a:gd name="T9" fmla="*/ T8 w 13"/>
                <a:gd name="T10" fmla="+- 0 118 110"/>
                <a:gd name="T11" fmla="*/ 118 h 10"/>
                <a:gd name="T12" fmla="+- 0 653 647"/>
                <a:gd name="T13" fmla="*/ T12 w 13"/>
                <a:gd name="T14" fmla="+- 0 119 110"/>
                <a:gd name="T15" fmla="*/ 119 h 10"/>
                <a:gd name="T16" fmla="+- 0 656 647"/>
                <a:gd name="T17" fmla="*/ T16 w 13"/>
                <a:gd name="T18" fmla="+- 0 117 110"/>
                <a:gd name="T19" fmla="*/ 117 h 10"/>
                <a:gd name="T20" fmla="+- 0 651 647"/>
                <a:gd name="T21" fmla="*/ T20 w 13"/>
                <a:gd name="T22" fmla="+- 0 117 110"/>
                <a:gd name="T23" fmla="*/ 117 h 10"/>
                <a:gd name="T24" fmla="+- 0 649 647"/>
                <a:gd name="T25" fmla="*/ T24 w 13"/>
                <a:gd name="T26" fmla="+- 0 117 110"/>
                <a:gd name="T27" fmla="*/ 117 h 10"/>
                <a:gd name="T28" fmla="+- 0 647 647"/>
                <a:gd name="T29" fmla="*/ T28 w 13"/>
                <a:gd name="T30" fmla="+- 0 116 110"/>
                <a:gd name="T31" fmla="*/ 116 h 1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13" h="10">
                  <a:moveTo>
                    <a:pt x="0" y="6"/>
                  </a:moveTo>
                  <a:lnTo>
                    <a:pt x="0" y="6"/>
                  </a:lnTo>
                  <a:lnTo>
                    <a:pt x="2" y="8"/>
                  </a:lnTo>
                  <a:lnTo>
                    <a:pt x="6" y="9"/>
                  </a:lnTo>
                  <a:lnTo>
                    <a:pt x="9" y="7"/>
                  </a:lnTo>
                  <a:lnTo>
                    <a:pt x="4" y="7"/>
                  </a:lnTo>
                  <a:lnTo>
                    <a:pt x="2" y="7"/>
                  </a:lnTo>
                  <a:lnTo>
                    <a:pt x="0" y="6"/>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75" name="Freeform 3752">
              <a:extLst>
                <a:ext uri="{FF2B5EF4-FFF2-40B4-BE49-F238E27FC236}">
                  <a16:creationId xmlns:a16="http://schemas.microsoft.com/office/drawing/2014/main" id="{00000000-0008-0000-0000-00006B030000}"/>
                </a:ext>
              </a:extLst>
            </xdr:cNvPr>
            <xdr:cNvSpPr>
              <a:spLocks/>
            </xdr:cNvSpPr>
          </xdr:nvSpPr>
          <xdr:spPr bwMode="auto">
            <a:xfrm>
              <a:off x="647" y="110"/>
              <a:ext cx="13" cy="10"/>
            </a:xfrm>
            <a:custGeom>
              <a:avLst/>
              <a:gdLst>
                <a:gd name="T0" fmla="+- 0 658 647"/>
                <a:gd name="T1" fmla="*/ T0 w 13"/>
                <a:gd name="T2" fmla="+- 0 110 110"/>
                <a:gd name="T3" fmla="*/ 110 h 10"/>
                <a:gd name="T4" fmla="+- 0 658 647"/>
                <a:gd name="T5" fmla="*/ T4 w 13"/>
                <a:gd name="T6" fmla="+- 0 112 110"/>
                <a:gd name="T7" fmla="*/ 112 h 10"/>
                <a:gd name="T8" fmla="+- 0 656 647"/>
                <a:gd name="T9" fmla="*/ T8 w 13"/>
                <a:gd name="T10" fmla="+- 0 115 110"/>
                <a:gd name="T11" fmla="*/ 115 h 10"/>
                <a:gd name="T12" fmla="+- 0 651 647"/>
                <a:gd name="T13" fmla="*/ T12 w 13"/>
                <a:gd name="T14" fmla="+- 0 117 110"/>
                <a:gd name="T15" fmla="*/ 117 h 10"/>
                <a:gd name="T16" fmla="+- 0 656 647"/>
                <a:gd name="T17" fmla="*/ T16 w 13"/>
                <a:gd name="T18" fmla="+- 0 117 110"/>
                <a:gd name="T19" fmla="*/ 117 h 10"/>
                <a:gd name="T20" fmla="+- 0 658 647"/>
                <a:gd name="T21" fmla="*/ T20 w 13"/>
                <a:gd name="T22" fmla="+- 0 116 110"/>
                <a:gd name="T23" fmla="*/ 116 h 10"/>
                <a:gd name="T24" fmla="+- 0 659 647"/>
                <a:gd name="T25" fmla="*/ T24 w 13"/>
                <a:gd name="T26" fmla="+- 0 113 110"/>
                <a:gd name="T27" fmla="*/ 113 h 10"/>
                <a:gd name="T28" fmla="+- 0 658 647"/>
                <a:gd name="T29" fmla="*/ T28 w 13"/>
                <a:gd name="T30" fmla="+- 0 110 110"/>
                <a:gd name="T31" fmla="*/ 110 h 1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13" h="10">
                  <a:moveTo>
                    <a:pt x="11" y="0"/>
                  </a:moveTo>
                  <a:lnTo>
                    <a:pt x="11" y="2"/>
                  </a:lnTo>
                  <a:lnTo>
                    <a:pt x="9" y="5"/>
                  </a:lnTo>
                  <a:lnTo>
                    <a:pt x="4" y="7"/>
                  </a:lnTo>
                  <a:lnTo>
                    <a:pt x="9" y="7"/>
                  </a:lnTo>
                  <a:lnTo>
                    <a:pt x="11" y="6"/>
                  </a:lnTo>
                  <a:lnTo>
                    <a:pt x="12" y="3"/>
                  </a:lnTo>
                  <a:lnTo>
                    <a:pt x="11"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12" name="Group 711">
            <a:extLst>
              <a:ext uri="{FF2B5EF4-FFF2-40B4-BE49-F238E27FC236}">
                <a16:creationId xmlns:a16="http://schemas.microsoft.com/office/drawing/2014/main" id="{00000000-0008-0000-0000-0000C8020000}"/>
              </a:ext>
            </a:extLst>
          </xdr:cNvPr>
          <xdr:cNvGrpSpPr>
            <a:grpSpLocks/>
          </xdr:cNvGrpSpPr>
        </xdr:nvGrpSpPr>
        <xdr:grpSpPr bwMode="auto">
          <a:xfrm>
            <a:off x="649" y="106"/>
            <a:ext cx="6" cy="6"/>
            <a:chOff x="649" y="106"/>
            <a:chExt cx="6" cy="6"/>
          </a:xfrm>
        </xdr:grpSpPr>
        <xdr:sp macro="" textlink="">
          <xdr:nvSpPr>
            <xdr:cNvPr id="871" name="Freeform 3750">
              <a:extLst>
                <a:ext uri="{FF2B5EF4-FFF2-40B4-BE49-F238E27FC236}">
                  <a16:creationId xmlns:a16="http://schemas.microsoft.com/office/drawing/2014/main" id="{00000000-0008-0000-0000-000067030000}"/>
                </a:ext>
              </a:extLst>
            </xdr:cNvPr>
            <xdr:cNvSpPr>
              <a:spLocks/>
            </xdr:cNvSpPr>
          </xdr:nvSpPr>
          <xdr:spPr bwMode="auto">
            <a:xfrm>
              <a:off x="649" y="106"/>
              <a:ext cx="6" cy="6"/>
            </a:xfrm>
            <a:custGeom>
              <a:avLst/>
              <a:gdLst>
                <a:gd name="T0" fmla="+- 0 654 649"/>
                <a:gd name="T1" fmla="*/ T0 w 6"/>
                <a:gd name="T2" fmla="+- 0 106 106"/>
                <a:gd name="T3" fmla="*/ 106 h 6"/>
                <a:gd name="T4" fmla="+- 0 651 649"/>
                <a:gd name="T5" fmla="*/ T4 w 6"/>
                <a:gd name="T6" fmla="+- 0 106 106"/>
                <a:gd name="T7" fmla="*/ 106 h 6"/>
                <a:gd name="T8" fmla="+- 0 649 649"/>
                <a:gd name="T9" fmla="*/ T8 w 6"/>
                <a:gd name="T10" fmla="+- 0 107 106"/>
                <a:gd name="T11" fmla="*/ 107 h 6"/>
                <a:gd name="T12" fmla="+- 0 649 649"/>
                <a:gd name="T13" fmla="*/ T12 w 6"/>
                <a:gd name="T14" fmla="+- 0 110 106"/>
                <a:gd name="T15" fmla="*/ 110 h 6"/>
                <a:gd name="T16" fmla="+- 0 651 649"/>
                <a:gd name="T17" fmla="*/ T16 w 6"/>
                <a:gd name="T18" fmla="+- 0 111 106"/>
                <a:gd name="T19" fmla="*/ 111 h 6"/>
                <a:gd name="T20" fmla="+- 0 654 649"/>
                <a:gd name="T21" fmla="*/ T20 w 6"/>
                <a:gd name="T22" fmla="+- 0 111 106"/>
                <a:gd name="T23" fmla="*/ 111 h 6"/>
                <a:gd name="T24" fmla="+- 0 655 649"/>
                <a:gd name="T25" fmla="*/ T24 w 6"/>
                <a:gd name="T26" fmla="+- 0 110 106"/>
                <a:gd name="T27" fmla="*/ 110 h 6"/>
                <a:gd name="T28" fmla="+- 0 655 649"/>
                <a:gd name="T29" fmla="*/ T28 w 6"/>
                <a:gd name="T30" fmla="+- 0 107 106"/>
                <a:gd name="T31" fmla="*/ 107 h 6"/>
                <a:gd name="T32" fmla="+- 0 654 649"/>
                <a:gd name="T33" fmla="*/ T32 w 6"/>
                <a:gd name="T34" fmla="+- 0 106 106"/>
                <a:gd name="T35" fmla="*/ 106 h 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6" h="6">
                  <a:moveTo>
                    <a:pt x="5" y="0"/>
                  </a:moveTo>
                  <a:lnTo>
                    <a:pt x="2" y="0"/>
                  </a:lnTo>
                  <a:lnTo>
                    <a:pt x="0" y="1"/>
                  </a:lnTo>
                  <a:lnTo>
                    <a:pt x="0" y="4"/>
                  </a:lnTo>
                  <a:lnTo>
                    <a:pt x="2" y="5"/>
                  </a:lnTo>
                  <a:lnTo>
                    <a:pt x="5" y="5"/>
                  </a:lnTo>
                  <a:lnTo>
                    <a:pt x="6" y="4"/>
                  </a:lnTo>
                  <a:lnTo>
                    <a:pt x="6" y="1"/>
                  </a:lnTo>
                  <a:lnTo>
                    <a:pt x="5"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872" name="Picture 871">
              <a:extLst>
                <a:ext uri="{FF2B5EF4-FFF2-40B4-BE49-F238E27FC236}">
                  <a16:creationId xmlns:a16="http://schemas.microsoft.com/office/drawing/2014/main" id="{00000000-0008-0000-0000-00006803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12" y="198"/>
              <a:ext cx="11" cy="1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3" name="Picture 872">
              <a:extLst>
                <a:ext uri="{FF2B5EF4-FFF2-40B4-BE49-F238E27FC236}">
                  <a16:creationId xmlns:a16="http://schemas.microsoft.com/office/drawing/2014/main" id="{00000000-0008-0000-0000-00006903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12" y="198"/>
              <a:ext cx="11" cy="14"/>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13" name="Group 712">
            <a:extLst>
              <a:ext uri="{FF2B5EF4-FFF2-40B4-BE49-F238E27FC236}">
                <a16:creationId xmlns:a16="http://schemas.microsoft.com/office/drawing/2014/main" id="{00000000-0008-0000-0000-0000C9020000}"/>
              </a:ext>
            </a:extLst>
          </xdr:cNvPr>
          <xdr:cNvGrpSpPr>
            <a:grpSpLocks/>
          </xdr:cNvGrpSpPr>
        </xdr:nvGrpSpPr>
        <xdr:grpSpPr bwMode="auto">
          <a:xfrm>
            <a:off x="714" y="204"/>
            <a:ext cx="8" cy="7"/>
            <a:chOff x="714" y="204"/>
            <a:chExt cx="8" cy="7"/>
          </a:xfrm>
        </xdr:grpSpPr>
        <xdr:sp macro="" textlink="">
          <xdr:nvSpPr>
            <xdr:cNvPr id="869" name="Freeform 3746">
              <a:extLst>
                <a:ext uri="{FF2B5EF4-FFF2-40B4-BE49-F238E27FC236}">
                  <a16:creationId xmlns:a16="http://schemas.microsoft.com/office/drawing/2014/main" id="{00000000-0008-0000-0000-000065030000}"/>
                </a:ext>
              </a:extLst>
            </xdr:cNvPr>
            <xdr:cNvSpPr>
              <a:spLocks/>
            </xdr:cNvSpPr>
          </xdr:nvSpPr>
          <xdr:spPr bwMode="auto">
            <a:xfrm>
              <a:off x="714" y="204"/>
              <a:ext cx="8" cy="7"/>
            </a:xfrm>
            <a:custGeom>
              <a:avLst/>
              <a:gdLst>
                <a:gd name="T0" fmla="+- 0 714 714"/>
                <a:gd name="T1" fmla="*/ T0 w 8"/>
                <a:gd name="T2" fmla="+- 0 204 204"/>
                <a:gd name="T3" fmla="*/ 204 h 7"/>
                <a:gd name="T4" fmla="+- 0 714 714"/>
                <a:gd name="T5" fmla="*/ T4 w 8"/>
                <a:gd name="T6" fmla="+- 0 206 204"/>
                <a:gd name="T7" fmla="*/ 206 h 7"/>
                <a:gd name="T8" fmla="+- 0 714 714"/>
                <a:gd name="T9" fmla="*/ T8 w 8"/>
                <a:gd name="T10" fmla="+- 0 209 204"/>
                <a:gd name="T11" fmla="*/ 209 h 7"/>
                <a:gd name="T12" fmla="+- 0 718 714"/>
                <a:gd name="T13" fmla="*/ T12 w 8"/>
                <a:gd name="T14" fmla="+- 0 211 204"/>
                <a:gd name="T15" fmla="*/ 211 h 7"/>
                <a:gd name="T16" fmla="+- 0 720 714"/>
                <a:gd name="T17" fmla="*/ T16 w 8"/>
                <a:gd name="T18" fmla="+- 0 210 204"/>
                <a:gd name="T19" fmla="*/ 210 h 7"/>
                <a:gd name="T20" fmla="+- 0 720 714"/>
                <a:gd name="T21" fmla="*/ T20 w 8"/>
                <a:gd name="T22" fmla="+- 0 209 204"/>
                <a:gd name="T23" fmla="*/ 209 h 7"/>
                <a:gd name="T24" fmla="+- 0 718 714"/>
                <a:gd name="T25" fmla="*/ T24 w 8"/>
                <a:gd name="T26" fmla="+- 0 209 204"/>
                <a:gd name="T27" fmla="*/ 209 h 7"/>
                <a:gd name="T28" fmla="+- 0 715 714"/>
                <a:gd name="T29" fmla="*/ T28 w 8"/>
                <a:gd name="T30" fmla="+- 0 207 204"/>
                <a:gd name="T31" fmla="*/ 207 h 7"/>
                <a:gd name="T32" fmla="+- 0 714 714"/>
                <a:gd name="T33" fmla="*/ T32 w 8"/>
                <a:gd name="T34" fmla="+- 0 206 204"/>
                <a:gd name="T35" fmla="*/ 206 h 7"/>
                <a:gd name="T36" fmla="+- 0 714 714"/>
                <a:gd name="T37" fmla="*/ T36 w 8"/>
                <a:gd name="T38" fmla="+- 0 204 204"/>
                <a:gd name="T39" fmla="*/ 204 h 7"/>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 h="7">
                  <a:moveTo>
                    <a:pt x="0" y="0"/>
                  </a:moveTo>
                  <a:lnTo>
                    <a:pt x="0" y="2"/>
                  </a:lnTo>
                  <a:lnTo>
                    <a:pt x="0" y="5"/>
                  </a:lnTo>
                  <a:lnTo>
                    <a:pt x="4" y="7"/>
                  </a:lnTo>
                  <a:lnTo>
                    <a:pt x="6" y="6"/>
                  </a:lnTo>
                  <a:lnTo>
                    <a:pt x="6" y="5"/>
                  </a:lnTo>
                  <a:lnTo>
                    <a:pt x="4" y="5"/>
                  </a:lnTo>
                  <a:lnTo>
                    <a:pt x="1" y="3"/>
                  </a:lnTo>
                  <a:lnTo>
                    <a:pt x="0" y="2"/>
                  </a:lnTo>
                  <a:lnTo>
                    <a:pt x="0"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70" name="Freeform 3745">
              <a:extLst>
                <a:ext uri="{FF2B5EF4-FFF2-40B4-BE49-F238E27FC236}">
                  <a16:creationId xmlns:a16="http://schemas.microsoft.com/office/drawing/2014/main" id="{00000000-0008-0000-0000-000066030000}"/>
                </a:ext>
              </a:extLst>
            </xdr:cNvPr>
            <xdr:cNvSpPr>
              <a:spLocks/>
            </xdr:cNvSpPr>
          </xdr:nvSpPr>
          <xdr:spPr bwMode="auto">
            <a:xfrm>
              <a:off x="714" y="204"/>
              <a:ext cx="8" cy="7"/>
            </a:xfrm>
            <a:custGeom>
              <a:avLst/>
              <a:gdLst>
                <a:gd name="T0" fmla="+- 0 721 714"/>
                <a:gd name="T1" fmla="*/ T0 w 8"/>
                <a:gd name="T2" fmla="+- 0 208 204"/>
                <a:gd name="T3" fmla="*/ 208 h 7"/>
                <a:gd name="T4" fmla="+- 0 720 714"/>
                <a:gd name="T5" fmla="*/ T4 w 8"/>
                <a:gd name="T6" fmla="+- 0 209 204"/>
                <a:gd name="T7" fmla="*/ 209 h 7"/>
                <a:gd name="T8" fmla="+- 0 718 714"/>
                <a:gd name="T9" fmla="*/ T8 w 8"/>
                <a:gd name="T10" fmla="+- 0 209 204"/>
                <a:gd name="T11" fmla="*/ 209 h 7"/>
                <a:gd name="T12" fmla="+- 0 720 714"/>
                <a:gd name="T13" fmla="*/ T12 w 8"/>
                <a:gd name="T14" fmla="+- 0 209 204"/>
                <a:gd name="T15" fmla="*/ 209 h 7"/>
                <a:gd name="T16" fmla="+- 0 721 714"/>
                <a:gd name="T17" fmla="*/ T16 w 8"/>
                <a:gd name="T18" fmla="+- 0 208 204"/>
                <a:gd name="T19" fmla="*/ 208 h 7"/>
              </a:gdLst>
              <a:ahLst/>
              <a:cxnLst>
                <a:cxn ang="0">
                  <a:pos x="T1" y="T3"/>
                </a:cxn>
                <a:cxn ang="0">
                  <a:pos x="T5" y="T7"/>
                </a:cxn>
                <a:cxn ang="0">
                  <a:pos x="T9" y="T11"/>
                </a:cxn>
                <a:cxn ang="0">
                  <a:pos x="T13" y="T15"/>
                </a:cxn>
                <a:cxn ang="0">
                  <a:pos x="T17" y="T19"/>
                </a:cxn>
              </a:cxnLst>
              <a:rect l="0" t="0" r="r" b="b"/>
              <a:pathLst>
                <a:path w="8" h="7">
                  <a:moveTo>
                    <a:pt x="7" y="4"/>
                  </a:moveTo>
                  <a:lnTo>
                    <a:pt x="6" y="5"/>
                  </a:lnTo>
                  <a:lnTo>
                    <a:pt x="4" y="5"/>
                  </a:lnTo>
                  <a:lnTo>
                    <a:pt x="6" y="5"/>
                  </a:lnTo>
                  <a:lnTo>
                    <a:pt x="7" y="4"/>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14" name="Group 713">
            <a:extLst>
              <a:ext uri="{FF2B5EF4-FFF2-40B4-BE49-F238E27FC236}">
                <a16:creationId xmlns:a16="http://schemas.microsoft.com/office/drawing/2014/main" id="{00000000-0008-0000-0000-0000CA020000}"/>
              </a:ext>
            </a:extLst>
          </xdr:cNvPr>
          <xdr:cNvGrpSpPr>
            <a:grpSpLocks/>
          </xdr:cNvGrpSpPr>
        </xdr:nvGrpSpPr>
        <xdr:grpSpPr bwMode="auto">
          <a:xfrm>
            <a:off x="718" y="201"/>
            <a:ext cx="4" cy="5"/>
            <a:chOff x="718" y="201"/>
            <a:chExt cx="4" cy="5"/>
          </a:xfrm>
        </xdr:grpSpPr>
        <xdr:sp macro="" textlink="">
          <xdr:nvSpPr>
            <xdr:cNvPr id="866" name="Freeform 3743">
              <a:extLst>
                <a:ext uri="{FF2B5EF4-FFF2-40B4-BE49-F238E27FC236}">
                  <a16:creationId xmlns:a16="http://schemas.microsoft.com/office/drawing/2014/main" id="{00000000-0008-0000-0000-000062030000}"/>
                </a:ext>
              </a:extLst>
            </xdr:cNvPr>
            <xdr:cNvSpPr>
              <a:spLocks/>
            </xdr:cNvSpPr>
          </xdr:nvSpPr>
          <xdr:spPr bwMode="auto">
            <a:xfrm>
              <a:off x="718" y="201"/>
              <a:ext cx="4" cy="5"/>
            </a:xfrm>
            <a:custGeom>
              <a:avLst/>
              <a:gdLst>
                <a:gd name="T0" fmla="+- 0 720 718"/>
                <a:gd name="T1" fmla="*/ T0 w 4"/>
                <a:gd name="T2" fmla="+- 0 201 201"/>
                <a:gd name="T3" fmla="*/ 201 h 5"/>
                <a:gd name="T4" fmla="+- 0 718 718"/>
                <a:gd name="T5" fmla="*/ T4 w 4"/>
                <a:gd name="T6" fmla="+- 0 203 201"/>
                <a:gd name="T7" fmla="*/ 203 h 5"/>
                <a:gd name="T8" fmla="+- 0 718 718"/>
                <a:gd name="T9" fmla="*/ T8 w 4"/>
                <a:gd name="T10" fmla="+- 0 204 201"/>
                <a:gd name="T11" fmla="*/ 204 h 5"/>
                <a:gd name="T12" fmla="+- 0 719 718"/>
                <a:gd name="T13" fmla="*/ T12 w 4"/>
                <a:gd name="T14" fmla="+- 0 206 201"/>
                <a:gd name="T15" fmla="*/ 206 h 5"/>
                <a:gd name="T16" fmla="+- 0 720 718"/>
                <a:gd name="T17" fmla="*/ T16 w 4"/>
                <a:gd name="T18" fmla="+- 0 206 201"/>
                <a:gd name="T19" fmla="*/ 206 h 5"/>
                <a:gd name="T20" fmla="+- 0 721 718"/>
                <a:gd name="T21" fmla="*/ T20 w 4"/>
                <a:gd name="T22" fmla="+- 0 204 201"/>
                <a:gd name="T23" fmla="*/ 204 h 5"/>
                <a:gd name="T24" fmla="+- 0 721 718"/>
                <a:gd name="T25" fmla="*/ T24 w 4"/>
                <a:gd name="T26" fmla="+- 0 203 201"/>
                <a:gd name="T27" fmla="*/ 203 h 5"/>
                <a:gd name="T28" fmla="+- 0 721 718"/>
                <a:gd name="T29" fmla="*/ T28 w 4"/>
                <a:gd name="T30" fmla="+- 0 201 201"/>
                <a:gd name="T31" fmla="*/ 201 h 5"/>
                <a:gd name="T32" fmla="+- 0 720 718"/>
                <a:gd name="T33" fmla="*/ T32 w 4"/>
                <a:gd name="T34" fmla="+- 0 201 201"/>
                <a:gd name="T35" fmla="*/ 201 h 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4" h="5">
                  <a:moveTo>
                    <a:pt x="2" y="0"/>
                  </a:moveTo>
                  <a:lnTo>
                    <a:pt x="0" y="2"/>
                  </a:lnTo>
                  <a:lnTo>
                    <a:pt x="0" y="3"/>
                  </a:lnTo>
                  <a:lnTo>
                    <a:pt x="1" y="5"/>
                  </a:lnTo>
                  <a:lnTo>
                    <a:pt x="2" y="5"/>
                  </a:lnTo>
                  <a:lnTo>
                    <a:pt x="3" y="3"/>
                  </a:lnTo>
                  <a:lnTo>
                    <a:pt x="3" y="2"/>
                  </a:lnTo>
                  <a:lnTo>
                    <a:pt x="3" y="0"/>
                  </a:lnTo>
                  <a:lnTo>
                    <a:pt x="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867" name="Picture 866">
              <a:extLst>
                <a:ext uri="{FF2B5EF4-FFF2-40B4-BE49-F238E27FC236}">
                  <a16:creationId xmlns:a16="http://schemas.microsoft.com/office/drawing/2014/main" id="{00000000-0008-0000-0000-000063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 y="114"/>
              <a:ext cx="15" cy="1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8" name="Picture 867">
              <a:extLst>
                <a:ext uri="{FF2B5EF4-FFF2-40B4-BE49-F238E27FC236}">
                  <a16:creationId xmlns:a16="http://schemas.microsoft.com/office/drawing/2014/main" id="{00000000-0008-0000-0000-000064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 y="114"/>
              <a:ext cx="15" cy="1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15" name="Group 714">
            <a:extLst>
              <a:ext uri="{FF2B5EF4-FFF2-40B4-BE49-F238E27FC236}">
                <a16:creationId xmlns:a16="http://schemas.microsoft.com/office/drawing/2014/main" id="{00000000-0008-0000-0000-0000CB020000}"/>
              </a:ext>
            </a:extLst>
          </xdr:cNvPr>
          <xdr:cNvGrpSpPr>
            <a:grpSpLocks/>
          </xdr:cNvGrpSpPr>
        </xdr:nvGrpSpPr>
        <xdr:grpSpPr bwMode="auto">
          <a:xfrm>
            <a:off x="610" y="114"/>
            <a:ext cx="15" cy="15"/>
            <a:chOff x="610" y="114"/>
            <a:chExt cx="15" cy="15"/>
          </a:xfrm>
        </xdr:grpSpPr>
        <xdr:sp macro="" textlink="">
          <xdr:nvSpPr>
            <xdr:cNvPr id="863" name="Freeform 3739">
              <a:extLst>
                <a:ext uri="{FF2B5EF4-FFF2-40B4-BE49-F238E27FC236}">
                  <a16:creationId xmlns:a16="http://schemas.microsoft.com/office/drawing/2014/main" id="{00000000-0008-0000-0000-00005F030000}"/>
                </a:ext>
              </a:extLst>
            </xdr:cNvPr>
            <xdr:cNvSpPr>
              <a:spLocks/>
            </xdr:cNvSpPr>
          </xdr:nvSpPr>
          <xdr:spPr bwMode="auto">
            <a:xfrm>
              <a:off x="610" y="114"/>
              <a:ext cx="15" cy="15"/>
            </a:xfrm>
            <a:custGeom>
              <a:avLst/>
              <a:gdLst>
                <a:gd name="T0" fmla="+- 0 619 610"/>
                <a:gd name="T1" fmla="*/ T0 w 15"/>
                <a:gd name="T2" fmla="+- 0 114 114"/>
                <a:gd name="T3" fmla="*/ 114 h 15"/>
                <a:gd name="T4" fmla="+- 0 615 610"/>
                <a:gd name="T5" fmla="*/ T4 w 15"/>
                <a:gd name="T6" fmla="+- 0 114 114"/>
                <a:gd name="T7" fmla="*/ 114 h 15"/>
                <a:gd name="T8" fmla="+- 0 613 610"/>
                <a:gd name="T9" fmla="*/ T8 w 15"/>
                <a:gd name="T10" fmla="+- 0 115 114"/>
                <a:gd name="T11" fmla="*/ 115 h 15"/>
                <a:gd name="T12" fmla="+- 0 610 610"/>
                <a:gd name="T13" fmla="*/ T12 w 15"/>
                <a:gd name="T14" fmla="+- 0 118 114"/>
                <a:gd name="T15" fmla="*/ 118 h 15"/>
                <a:gd name="T16" fmla="+- 0 610 610"/>
                <a:gd name="T17" fmla="*/ T16 w 15"/>
                <a:gd name="T18" fmla="+- 0 119 114"/>
                <a:gd name="T19" fmla="*/ 119 h 15"/>
                <a:gd name="T20" fmla="+- 0 610 610"/>
                <a:gd name="T21" fmla="*/ T20 w 15"/>
                <a:gd name="T22" fmla="+- 0 123 114"/>
                <a:gd name="T23" fmla="*/ 123 h 15"/>
                <a:gd name="T24" fmla="+- 0 611 610"/>
                <a:gd name="T25" fmla="*/ T24 w 15"/>
                <a:gd name="T26" fmla="+- 0 125 114"/>
                <a:gd name="T27" fmla="*/ 125 h 15"/>
                <a:gd name="T28" fmla="+- 0 612 610"/>
                <a:gd name="T29" fmla="*/ T28 w 15"/>
                <a:gd name="T30" fmla="+- 0 127 114"/>
                <a:gd name="T31" fmla="*/ 127 h 15"/>
                <a:gd name="T32" fmla="+- 0 614 610"/>
                <a:gd name="T33" fmla="*/ T32 w 15"/>
                <a:gd name="T34" fmla="+- 0 128 114"/>
                <a:gd name="T35" fmla="*/ 128 h 15"/>
                <a:gd name="T36" fmla="+- 0 615 610"/>
                <a:gd name="T37" fmla="*/ T36 w 15"/>
                <a:gd name="T38" fmla="+- 0 128 114"/>
                <a:gd name="T39" fmla="*/ 128 h 15"/>
                <a:gd name="T40" fmla="+- 0 619 610"/>
                <a:gd name="T41" fmla="*/ T40 w 15"/>
                <a:gd name="T42" fmla="+- 0 128 114"/>
                <a:gd name="T43" fmla="*/ 128 h 15"/>
                <a:gd name="T44" fmla="+- 0 621 610"/>
                <a:gd name="T45" fmla="*/ T44 w 15"/>
                <a:gd name="T46" fmla="+- 0 127 114"/>
                <a:gd name="T47" fmla="*/ 127 h 15"/>
                <a:gd name="T48" fmla="+- 0 621 610"/>
                <a:gd name="T49" fmla="*/ T48 w 15"/>
                <a:gd name="T50" fmla="+- 0 127 114"/>
                <a:gd name="T51" fmla="*/ 127 h 15"/>
                <a:gd name="T52" fmla="+- 0 616 610"/>
                <a:gd name="T53" fmla="*/ T52 w 15"/>
                <a:gd name="T54" fmla="+- 0 127 114"/>
                <a:gd name="T55" fmla="*/ 127 h 15"/>
                <a:gd name="T56" fmla="+- 0 614 610"/>
                <a:gd name="T57" fmla="*/ T56 w 15"/>
                <a:gd name="T58" fmla="+- 0 127 114"/>
                <a:gd name="T59" fmla="*/ 127 h 15"/>
                <a:gd name="T60" fmla="+- 0 613 610"/>
                <a:gd name="T61" fmla="*/ T60 w 15"/>
                <a:gd name="T62" fmla="+- 0 126 114"/>
                <a:gd name="T63" fmla="*/ 126 h 15"/>
                <a:gd name="T64" fmla="+- 0 613 610"/>
                <a:gd name="T65" fmla="*/ T64 w 15"/>
                <a:gd name="T66" fmla="+- 0 126 114"/>
                <a:gd name="T67" fmla="*/ 126 h 15"/>
                <a:gd name="T68" fmla="+- 0 613 610"/>
                <a:gd name="T69" fmla="*/ T68 w 15"/>
                <a:gd name="T70" fmla="+- 0 126 114"/>
                <a:gd name="T71" fmla="*/ 126 h 15"/>
                <a:gd name="T72" fmla="+- 0 612 610"/>
                <a:gd name="T73" fmla="*/ T72 w 15"/>
                <a:gd name="T74" fmla="+- 0 125 114"/>
                <a:gd name="T75" fmla="*/ 125 h 15"/>
                <a:gd name="T76" fmla="+- 0 611 610"/>
                <a:gd name="T77" fmla="*/ T76 w 15"/>
                <a:gd name="T78" fmla="+- 0 123 114"/>
                <a:gd name="T79" fmla="*/ 123 h 15"/>
                <a:gd name="T80" fmla="+- 0 611 610"/>
                <a:gd name="T81" fmla="*/ T80 w 15"/>
                <a:gd name="T82" fmla="+- 0 119 114"/>
                <a:gd name="T83" fmla="*/ 119 h 15"/>
                <a:gd name="T84" fmla="+- 0 611 610"/>
                <a:gd name="T85" fmla="*/ T84 w 15"/>
                <a:gd name="T86" fmla="+- 0 118 114"/>
                <a:gd name="T87" fmla="*/ 118 h 15"/>
                <a:gd name="T88" fmla="+- 0 613 610"/>
                <a:gd name="T89" fmla="*/ T88 w 15"/>
                <a:gd name="T90" fmla="+- 0 115 114"/>
                <a:gd name="T91" fmla="*/ 115 h 15"/>
                <a:gd name="T92" fmla="+- 0 615 610"/>
                <a:gd name="T93" fmla="*/ T92 w 15"/>
                <a:gd name="T94" fmla="+- 0 115 114"/>
                <a:gd name="T95" fmla="*/ 115 h 15"/>
                <a:gd name="T96" fmla="+- 0 621 610"/>
                <a:gd name="T97" fmla="*/ T96 w 15"/>
                <a:gd name="T98" fmla="+- 0 115 114"/>
                <a:gd name="T99" fmla="*/ 115 h 15"/>
                <a:gd name="T100" fmla="+- 0 620 610"/>
                <a:gd name="T101" fmla="*/ T100 w 15"/>
                <a:gd name="T102" fmla="+- 0 114 114"/>
                <a:gd name="T103" fmla="*/ 114 h 15"/>
                <a:gd name="T104" fmla="+- 0 619 610"/>
                <a:gd name="T105" fmla="*/ T104 w 15"/>
                <a:gd name="T106" fmla="+- 0 114 114"/>
                <a:gd name="T107" fmla="*/ 114 h 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Lst>
              <a:rect l="0" t="0" r="r" b="b"/>
              <a:pathLst>
                <a:path w="15" h="15">
                  <a:moveTo>
                    <a:pt x="9" y="0"/>
                  </a:moveTo>
                  <a:lnTo>
                    <a:pt x="5" y="0"/>
                  </a:lnTo>
                  <a:lnTo>
                    <a:pt x="3" y="1"/>
                  </a:lnTo>
                  <a:lnTo>
                    <a:pt x="0" y="4"/>
                  </a:lnTo>
                  <a:lnTo>
                    <a:pt x="0" y="5"/>
                  </a:lnTo>
                  <a:lnTo>
                    <a:pt x="0" y="9"/>
                  </a:lnTo>
                  <a:lnTo>
                    <a:pt x="1" y="11"/>
                  </a:lnTo>
                  <a:lnTo>
                    <a:pt x="2" y="13"/>
                  </a:lnTo>
                  <a:lnTo>
                    <a:pt x="4" y="14"/>
                  </a:lnTo>
                  <a:lnTo>
                    <a:pt x="5" y="14"/>
                  </a:lnTo>
                  <a:lnTo>
                    <a:pt x="9" y="14"/>
                  </a:lnTo>
                  <a:lnTo>
                    <a:pt x="11" y="13"/>
                  </a:lnTo>
                  <a:lnTo>
                    <a:pt x="6" y="13"/>
                  </a:lnTo>
                  <a:lnTo>
                    <a:pt x="4" y="13"/>
                  </a:lnTo>
                  <a:lnTo>
                    <a:pt x="3" y="12"/>
                  </a:lnTo>
                  <a:lnTo>
                    <a:pt x="2" y="11"/>
                  </a:lnTo>
                  <a:lnTo>
                    <a:pt x="1" y="9"/>
                  </a:lnTo>
                  <a:lnTo>
                    <a:pt x="1" y="5"/>
                  </a:lnTo>
                  <a:lnTo>
                    <a:pt x="1" y="4"/>
                  </a:lnTo>
                  <a:lnTo>
                    <a:pt x="3" y="1"/>
                  </a:lnTo>
                  <a:lnTo>
                    <a:pt x="5" y="1"/>
                  </a:lnTo>
                  <a:lnTo>
                    <a:pt x="11" y="1"/>
                  </a:lnTo>
                  <a:lnTo>
                    <a:pt x="10" y="0"/>
                  </a:lnTo>
                  <a:lnTo>
                    <a:pt x="9" y="0"/>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64" name="Freeform 3738">
              <a:extLst>
                <a:ext uri="{FF2B5EF4-FFF2-40B4-BE49-F238E27FC236}">
                  <a16:creationId xmlns:a16="http://schemas.microsoft.com/office/drawing/2014/main" id="{00000000-0008-0000-0000-000060030000}"/>
                </a:ext>
              </a:extLst>
            </xdr:cNvPr>
            <xdr:cNvSpPr>
              <a:spLocks/>
            </xdr:cNvSpPr>
          </xdr:nvSpPr>
          <xdr:spPr bwMode="auto">
            <a:xfrm>
              <a:off x="610" y="114"/>
              <a:ext cx="15" cy="15"/>
            </a:xfrm>
            <a:custGeom>
              <a:avLst/>
              <a:gdLst>
                <a:gd name="T0" fmla="+- 0 621 610"/>
                <a:gd name="T1" fmla="*/ T0 w 15"/>
                <a:gd name="T2" fmla="+- 0 115 114"/>
                <a:gd name="T3" fmla="*/ 115 h 15"/>
                <a:gd name="T4" fmla="+- 0 618 610"/>
                <a:gd name="T5" fmla="*/ T4 w 15"/>
                <a:gd name="T6" fmla="+- 0 115 114"/>
                <a:gd name="T7" fmla="*/ 115 h 15"/>
                <a:gd name="T8" fmla="+- 0 620 610"/>
                <a:gd name="T9" fmla="*/ T8 w 15"/>
                <a:gd name="T10" fmla="+- 0 115 114"/>
                <a:gd name="T11" fmla="*/ 115 h 15"/>
                <a:gd name="T12" fmla="+- 0 623 610"/>
                <a:gd name="T13" fmla="*/ T12 w 15"/>
                <a:gd name="T14" fmla="+- 0 117 114"/>
                <a:gd name="T15" fmla="*/ 117 h 15"/>
                <a:gd name="T16" fmla="+- 0 623 610"/>
                <a:gd name="T17" fmla="*/ T16 w 15"/>
                <a:gd name="T18" fmla="+- 0 119 114"/>
                <a:gd name="T19" fmla="*/ 119 h 15"/>
                <a:gd name="T20" fmla="+- 0 623 610"/>
                <a:gd name="T21" fmla="*/ T20 w 15"/>
                <a:gd name="T22" fmla="+- 0 123 114"/>
                <a:gd name="T23" fmla="*/ 123 h 15"/>
                <a:gd name="T24" fmla="+- 0 623 610"/>
                <a:gd name="T25" fmla="*/ T24 w 15"/>
                <a:gd name="T26" fmla="+- 0 124 114"/>
                <a:gd name="T27" fmla="*/ 124 h 15"/>
                <a:gd name="T28" fmla="+- 0 621 610"/>
                <a:gd name="T29" fmla="*/ T28 w 15"/>
                <a:gd name="T30" fmla="+- 0 127 114"/>
                <a:gd name="T31" fmla="*/ 127 h 15"/>
                <a:gd name="T32" fmla="+- 0 619 610"/>
                <a:gd name="T33" fmla="*/ T32 w 15"/>
                <a:gd name="T34" fmla="+- 0 127 114"/>
                <a:gd name="T35" fmla="*/ 127 h 15"/>
                <a:gd name="T36" fmla="+- 0 621 610"/>
                <a:gd name="T37" fmla="*/ T36 w 15"/>
                <a:gd name="T38" fmla="+- 0 127 114"/>
                <a:gd name="T39" fmla="*/ 127 h 15"/>
                <a:gd name="T40" fmla="+- 0 624 610"/>
                <a:gd name="T41" fmla="*/ T40 w 15"/>
                <a:gd name="T42" fmla="+- 0 124 114"/>
                <a:gd name="T43" fmla="*/ 124 h 15"/>
                <a:gd name="T44" fmla="+- 0 624 610"/>
                <a:gd name="T45" fmla="*/ T44 w 15"/>
                <a:gd name="T46" fmla="+- 0 123 114"/>
                <a:gd name="T47" fmla="*/ 123 h 15"/>
                <a:gd name="T48" fmla="+- 0 624 610"/>
                <a:gd name="T49" fmla="*/ T48 w 15"/>
                <a:gd name="T50" fmla="+- 0 119 114"/>
                <a:gd name="T51" fmla="*/ 119 h 15"/>
                <a:gd name="T52" fmla="+- 0 624 610"/>
                <a:gd name="T53" fmla="*/ T52 w 15"/>
                <a:gd name="T54" fmla="+- 0 117 114"/>
                <a:gd name="T55" fmla="*/ 117 h 15"/>
                <a:gd name="T56" fmla="+- 0 621 610"/>
                <a:gd name="T57" fmla="*/ T56 w 15"/>
                <a:gd name="T58" fmla="+- 0 115 114"/>
                <a:gd name="T59" fmla="*/ 115 h 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5" h="15">
                  <a:moveTo>
                    <a:pt x="11" y="1"/>
                  </a:moveTo>
                  <a:lnTo>
                    <a:pt x="8" y="1"/>
                  </a:lnTo>
                  <a:lnTo>
                    <a:pt x="10" y="1"/>
                  </a:lnTo>
                  <a:lnTo>
                    <a:pt x="13" y="3"/>
                  </a:lnTo>
                  <a:lnTo>
                    <a:pt x="13" y="5"/>
                  </a:lnTo>
                  <a:lnTo>
                    <a:pt x="13" y="9"/>
                  </a:lnTo>
                  <a:lnTo>
                    <a:pt x="13" y="10"/>
                  </a:lnTo>
                  <a:lnTo>
                    <a:pt x="11" y="13"/>
                  </a:lnTo>
                  <a:lnTo>
                    <a:pt x="9" y="13"/>
                  </a:lnTo>
                  <a:lnTo>
                    <a:pt x="11" y="13"/>
                  </a:lnTo>
                  <a:lnTo>
                    <a:pt x="14" y="10"/>
                  </a:lnTo>
                  <a:lnTo>
                    <a:pt x="14" y="9"/>
                  </a:lnTo>
                  <a:lnTo>
                    <a:pt x="14" y="5"/>
                  </a:lnTo>
                  <a:lnTo>
                    <a:pt x="14" y="3"/>
                  </a:lnTo>
                  <a:lnTo>
                    <a:pt x="11" y="1"/>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65" name="Freeform 3737">
              <a:extLst>
                <a:ext uri="{FF2B5EF4-FFF2-40B4-BE49-F238E27FC236}">
                  <a16:creationId xmlns:a16="http://schemas.microsoft.com/office/drawing/2014/main" id="{00000000-0008-0000-0000-000061030000}"/>
                </a:ext>
              </a:extLst>
            </xdr:cNvPr>
            <xdr:cNvSpPr>
              <a:spLocks/>
            </xdr:cNvSpPr>
          </xdr:nvSpPr>
          <xdr:spPr bwMode="auto">
            <a:xfrm>
              <a:off x="610" y="114"/>
              <a:ext cx="15" cy="15"/>
            </a:xfrm>
            <a:custGeom>
              <a:avLst/>
              <a:gdLst>
                <a:gd name="T0" fmla="+- 0 613 610"/>
                <a:gd name="T1" fmla="*/ T0 w 15"/>
                <a:gd name="T2" fmla="+- 0 126 114"/>
                <a:gd name="T3" fmla="*/ 126 h 15"/>
                <a:gd name="T4" fmla="+- 0 613 610"/>
                <a:gd name="T5" fmla="*/ T4 w 15"/>
                <a:gd name="T6" fmla="+- 0 126 114"/>
                <a:gd name="T7" fmla="*/ 126 h 15"/>
                <a:gd name="T8" fmla="+- 0 613 610"/>
                <a:gd name="T9" fmla="*/ T8 w 15"/>
                <a:gd name="T10" fmla="+- 0 126 114"/>
                <a:gd name="T11" fmla="*/ 126 h 15"/>
                <a:gd name="T12" fmla="+- 0 613 610"/>
                <a:gd name="T13" fmla="*/ T12 w 15"/>
                <a:gd name="T14" fmla="+- 0 126 114"/>
                <a:gd name="T15" fmla="*/ 126 h 15"/>
              </a:gdLst>
              <a:ahLst/>
              <a:cxnLst>
                <a:cxn ang="0">
                  <a:pos x="T1" y="T3"/>
                </a:cxn>
                <a:cxn ang="0">
                  <a:pos x="T5" y="T7"/>
                </a:cxn>
                <a:cxn ang="0">
                  <a:pos x="T9" y="T11"/>
                </a:cxn>
                <a:cxn ang="0">
                  <a:pos x="T13" y="T15"/>
                </a:cxn>
              </a:cxnLst>
              <a:rect l="0" t="0" r="r" b="b"/>
              <a:pathLst>
                <a:path w="15" h="15">
                  <a:moveTo>
                    <a:pt x="3" y="12"/>
                  </a:moveTo>
                  <a:lnTo>
                    <a:pt x="3" y="12"/>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16" name="Group 715">
            <a:extLst>
              <a:ext uri="{FF2B5EF4-FFF2-40B4-BE49-F238E27FC236}">
                <a16:creationId xmlns:a16="http://schemas.microsoft.com/office/drawing/2014/main" id="{00000000-0008-0000-0000-0000CC020000}"/>
              </a:ext>
            </a:extLst>
          </xdr:cNvPr>
          <xdr:cNvGrpSpPr>
            <a:grpSpLocks/>
          </xdr:cNvGrpSpPr>
        </xdr:nvGrpSpPr>
        <xdr:grpSpPr bwMode="auto">
          <a:xfrm>
            <a:off x="610" y="114"/>
            <a:ext cx="15" cy="15"/>
            <a:chOff x="610" y="114"/>
            <a:chExt cx="15" cy="15"/>
          </a:xfrm>
        </xdr:grpSpPr>
        <xdr:sp macro="" textlink="">
          <xdr:nvSpPr>
            <xdr:cNvPr id="860" name="Freeform 3735">
              <a:extLst>
                <a:ext uri="{FF2B5EF4-FFF2-40B4-BE49-F238E27FC236}">
                  <a16:creationId xmlns:a16="http://schemas.microsoft.com/office/drawing/2014/main" id="{00000000-0008-0000-0000-00005C030000}"/>
                </a:ext>
              </a:extLst>
            </xdr:cNvPr>
            <xdr:cNvSpPr>
              <a:spLocks/>
            </xdr:cNvSpPr>
          </xdr:nvSpPr>
          <xdr:spPr bwMode="auto">
            <a:xfrm>
              <a:off x="610" y="114"/>
              <a:ext cx="15" cy="15"/>
            </a:xfrm>
            <a:custGeom>
              <a:avLst/>
              <a:gdLst>
                <a:gd name="T0" fmla="+- 0 613 610"/>
                <a:gd name="T1" fmla="*/ T0 w 15"/>
                <a:gd name="T2" fmla="+- 0 126 114"/>
                <a:gd name="T3" fmla="*/ 126 h 15"/>
                <a:gd name="T4" fmla="+- 0 612 610"/>
                <a:gd name="T5" fmla="*/ T4 w 15"/>
                <a:gd name="T6" fmla="+- 0 126 114"/>
                <a:gd name="T7" fmla="*/ 126 h 15"/>
                <a:gd name="T8" fmla="+- 0 614 610"/>
                <a:gd name="T9" fmla="*/ T8 w 15"/>
                <a:gd name="T10" fmla="+- 0 128 114"/>
                <a:gd name="T11" fmla="*/ 128 h 15"/>
                <a:gd name="T12" fmla="+- 0 615 610"/>
                <a:gd name="T13" fmla="*/ T12 w 15"/>
                <a:gd name="T14" fmla="+- 0 128 114"/>
                <a:gd name="T15" fmla="*/ 128 h 15"/>
                <a:gd name="T16" fmla="+- 0 619 610"/>
                <a:gd name="T17" fmla="*/ T16 w 15"/>
                <a:gd name="T18" fmla="+- 0 128 114"/>
                <a:gd name="T19" fmla="*/ 128 h 15"/>
                <a:gd name="T20" fmla="+- 0 621 610"/>
                <a:gd name="T21" fmla="*/ T20 w 15"/>
                <a:gd name="T22" fmla="+- 0 127 114"/>
                <a:gd name="T23" fmla="*/ 127 h 15"/>
                <a:gd name="T24" fmla="+- 0 621 610"/>
                <a:gd name="T25" fmla="*/ T24 w 15"/>
                <a:gd name="T26" fmla="+- 0 127 114"/>
                <a:gd name="T27" fmla="*/ 127 h 15"/>
                <a:gd name="T28" fmla="+- 0 616 610"/>
                <a:gd name="T29" fmla="*/ T28 w 15"/>
                <a:gd name="T30" fmla="+- 0 127 114"/>
                <a:gd name="T31" fmla="*/ 127 h 15"/>
                <a:gd name="T32" fmla="+- 0 614 610"/>
                <a:gd name="T33" fmla="*/ T32 w 15"/>
                <a:gd name="T34" fmla="+- 0 127 114"/>
                <a:gd name="T35" fmla="*/ 127 h 15"/>
                <a:gd name="T36" fmla="+- 0 613 610"/>
                <a:gd name="T37" fmla="*/ T36 w 15"/>
                <a:gd name="T38" fmla="+- 0 126 114"/>
                <a:gd name="T39" fmla="*/ 126 h 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15" h="15">
                  <a:moveTo>
                    <a:pt x="3" y="12"/>
                  </a:moveTo>
                  <a:lnTo>
                    <a:pt x="2" y="12"/>
                  </a:lnTo>
                  <a:lnTo>
                    <a:pt x="4" y="14"/>
                  </a:lnTo>
                  <a:lnTo>
                    <a:pt x="5" y="14"/>
                  </a:lnTo>
                  <a:lnTo>
                    <a:pt x="9" y="14"/>
                  </a:lnTo>
                  <a:lnTo>
                    <a:pt x="11" y="13"/>
                  </a:lnTo>
                  <a:lnTo>
                    <a:pt x="6" y="13"/>
                  </a:lnTo>
                  <a:lnTo>
                    <a:pt x="4" y="13"/>
                  </a:lnTo>
                  <a:lnTo>
                    <a:pt x="3" y="12"/>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61" name="Freeform 3734">
              <a:extLst>
                <a:ext uri="{FF2B5EF4-FFF2-40B4-BE49-F238E27FC236}">
                  <a16:creationId xmlns:a16="http://schemas.microsoft.com/office/drawing/2014/main" id="{00000000-0008-0000-0000-00005D030000}"/>
                </a:ext>
              </a:extLst>
            </xdr:cNvPr>
            <xdr:cNvSpPr>
              <a:spLocks/>
            </xdr:cNvSpPr>
          </xdr:nvSpPr>
          <xdr:spPr bwMode="auto">
            <a:xfrm>
              <a:off x="610" y="114"/>
              <a:ext cx="15" cy="15"/>
            </a:xfrm>
            <a:custGeom>
              <a:avLst/>
              <a:gdLst>
                <a:gd name="T0" fmla="+- 0 621 610"/>
                <a:gd name="T1" fmla="*/ T0 w 15"/>
                <a:gd name="T2" fmla="+- 0 115 114"/>
                <a:gd name="T3" fmla="*/ 115 h 15"/>
                <a:gd name="T4" fmla="+- 0 618 610"/>
                <a:gd name="T5" fmla="*/ T4 w 15"/>
                <a:gd name="T6" fmla="+- 0 115 114"/>
                <a:gd name="T7" fmla="*/ 115 h 15"/>
                <a:gd name="T8" fmla="+- 0 620 610"/>
                <a:gd name="T9" fmla="*/ T8 w 15"/>
                <a:gd name="T10" fmla="+- 0 115 114"/>
                <a:gd name="T11" fmla="*/ 115 h 15"/>
                <a:gd name="T12" fmla="+- 0 623 610"/>
                <a:gd name="T13" fmla="*/ T12 w 15"/>
                <a:gd name="T14" fmla="+- 0 117 114"/>
                <a:gd name="T15" fmla="*/ 117 h 15"/>
                <a:gd name="T16" fmla="+- 0 623 610"/>
                <a:gd name="T17" fmla="*/ T16 w 15"/>
                <a:gd name="T18" fmla="+- 0 119 114"/>
                <a:gd name="T19" fmla="*/ 119 h 15"/>
                <a:gd name="T20" fmla="+- 0 623 610"/>
                <a:gd name="T21" fmla="*/ T20 w 15"/>
                <a:gd name="T22" fmla="+- 0 123 114"/>
                <a:gd name="T23" fmla="*/ 123 h 15"/>
                <a:gd name="T24" fmla="+- 0 623 610"/>
                <a:gd name="T25" fmla="*/ T24 w 15"/>
                <a:gd name="T26" fmla="+- 0 124 114"/>
                <a:gd name="T27" fmla="*/ 124 h 15"/>
                <a:gd name="T28" fmla="+- 0 622 610"/>
                <a:gd name="T29" fmla="*/ T28 w 15"/>
                <a:gd name="T30" fmla="+- 0 125 114"/>
                <a:gd name="T31" fmla="*/ 125 h 15"/>
                <a:gd name="T32" fmla="+- 0 621 610"/>
                <a:gd name="T33" fmla="*/ T32 w 15"/>
                <a:gd name="T34" fmla="+- 0 127 114"/>
                <a:gd name="T35" fmla="*/ 127 h 15"/>
                <a:gd name="T36" fmla="+- 0 619 610"/>
                <a:gd name="T37" fmla="*/ T36 w 15"/>
                <a:gd name="T38" fmla="+- 0 127 114"/>
                <a:gd name="T39" fmla="*/ 127 h 15"/>
                <a:gd name="T40" fmla="+- 0 621 610"/>
                <a:gd name="T41" fmla="*/ T40 w 15"/>
                <a:gd name="T42" fmla="+- 0 127 114"/>
                <a:gd name="T43" fmla="*/ 127 h 15"/>
                <a:gd name="T44" fmla="+- 0 624 610"/>
                <a:gd name="T45" fmla="*/ T44 w 15"/>
                <a:gd name="T46" fmla="+- 0 124 114"/>
                <a:gd name="T47" fmla="*/ 124 h 15"/>
                <a:gd name="T48" fmla="+- 0 624 610"/>
                <a:gd name="T49" fmla="*/ T48 w 15"/>
                <a:gd name="T50" fmla="+- 0 123 114"/>
                <a:gd name="T51" fmla="*/ 123 h 15"/>
                <a:gd name="T52" fmla="+- 0 624 610"/>
                <a:gd name="T53" fmla="*/ T52 w 15"/>
                <a:gd name="T54" fmla="+- 0 119 114"/>
                <a:gd name="T55" fmla="*/ 119 h 15"/>
                <a:gd name="T56" fmla="+- 0 624 610"/>
                <a:gd name="T57" fmla="*/ T56 w 15"/>
                <a:gd name="T58" fmla="+- 0 117 114"/>
                <a:gd name="T59" fmla="*/ 117 h 15"/>
                <a:gd name="T60" fmla="+- 0 621 610"/>
                <a:gd name="T61" fmla="*/ T60 w 15"/>
                <a:gd name="T62" fmla="+- 0 115 114"/>
                <a:gd name="T63" fmla="*/ 115 h 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15" h="15">
                  <a:moveTo>
                    <a:pt x="11" y="1"/>
                  </a:moveTo>
                  <a:lnTo>
                    <a:pt x="8" y="1"/>
                  </a:lnTo>
                  <a:lnTo>
                    <a:pt x="10" y="1"/>
                  </a:lnTo>
                  <a:lnTo>
                    <a:pt x="13" y="3"/>
                  </a:lnTo>
                  <a:lnTo>
                    <a:pt x="13" y="5"/>
                  </a:lnTo>
                  <a:lnTo>
                    <a:pt x="13" y="9"/>
                  </a:lnTo>
                  <a:lnTo>
                    <a:pt x="13" y="10"/>
                  </a:lnTo>
                  <a:lnTo>
                    <a:pt x="12" y="11"/>
                  </a:lnTo>
                  <a:lnTo>
                    <a:pt x="11" y="13"/>
                  </a:lnTo>
                  <a:lnTo>
                    <a:pt x="9" y="13"/>
                  </a:lnTo>
                  <a:lnTo>
                    <a:pt x="11" y="13"/>
                  </a:lnTo>
                  <a:lnTo>
                    <a:pt x="14" y="10"/>
                  </a:lnTo>
                  <a:lnTo>
                    <a:pt x="14" y="9"/>
                  </a:lnTo>
                  <a:lnTo>
                    <a:pt x="14" y="5"/>
                  </a:lnTo>
                  <a:lnTo>
                    <a:pt x="14" y="3"/>
                  </a:lnTo>
                  <a:lnTo>
                    <a:pt x="11" y="1"/>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62" name="Freeform 3733">
              <a:extLst>
                <a:ext uri="{FF2B5EF4-FFF2-40B4-BE49-F238E27FC236}">
                  <a16:creationId xmlns:a16="http://schemas.microsoft.com/office/drawing/2014/main" id="{00000000-0008-0000-0000-00005E030000}"/>
                </a:ext>
              </a:extLst>
            </xdr:cNvPr>
            <xdr:cNvSpPr>
              <a:spLocks/>
            </xdr:cNvSpPr>
          </xdr:nvSpPr>
          <xdr:spPr bwMode="auto">
            <a:xfrm>
              <a:off x="610" y="114"/>
              <a:ext cx="15" cy="15"/>
            </a:xfrm>
            <a:custGeom>
              <a:avLst/>
              <a:gdLst>
                <a:gd name="T0" fmla="+- 0 619 610"/>
                <a:gd name="T1" fmla="*/ T0 w 15"/>
                <a:gd name="T2" fmla="+- 0 114 114"/>
                <a:gd name="T3" fmla="*/ 114 h 15"/>
                <a:gd name="T4" fmla="+- 0 615 610"/>
                <a:gd name="T5" fmla="*/ T4 w 15"/>
                <a:gd name="T6" fmla="+- 0 114 114"/>
                <a:gd name="T7" fmla="*/ 114 h 15"/>
                <a:gd name="T8" fmla="+- 0 613 610"/>
                <a:gd name="T9" fmla="*/ T8 w 15"/>
                <a:gd name="T10" fmla="+- 0 115 114"/>
                <a:gd name="T11" fmla="*/ 115 h 15"/>
                <a:gd name="T12" fmla="+- 0 610 610"/>
                <a:gd name="T13" fmla="*/ T12 w 15"/>
                <a:gd name="T14" fmla="+- 0 118 114"/>
                <a:gd name="T15" fmla="*/ 118 h 15"/>
                <a:gd name="T16" fmla="+- 0 610 610"/>
                <a:gd name="T17" fmla="*/ T16 w 15"/>
                <a:gd name="T18" fmla="+- 0 119 114"/>
                <a:gd name="T19" fmla="*/ 119 h 15"/>
                <a:gd name="T20" fmla="+- 0 610 610"/>
                <a:gd name="T21" fmla="*/ T20 w 15"/>
                <a:gd name="T22" fmla="+- 0 123 114"/>
                <a:gd name="T23" fmla="*/ 123 h 15"/>
                <a:gd name="T24" fmla="+- 0 610 610"/>
                <a:gd name="T25" fmla="*/ T24 w 15"/>
                <a:gd name="T26" fmla="+- 0 125 114"/>
                <a:gd name="T27" fmla="*/ 125 h 15"/>
                <a:gd name="T28" fmla="+- 0 612 610"/>
                <a:gd name="T29" fmla="*/ T28 w 15"/>
                <a:gd name="T30" fmla="+- 0 126 114"/>
                <a:gd name="T31" fmla="*/ 126 h 15"/>
                <a:gd name="T32" fmla="+- 0 613 610"/>
                <a:gd name="T33" fmla="*/ T32 w 15"/>
                <a:gd name="T34" fmla="+- 0 126 114"/>
                <a:gd name="T35" fmla="*/ 126 h 15"/>
                <a:gd name="T36" fmla="+- 0 611 610"/>
                <a:gd name="T37" fmla="*/ T36 w 15"/>
                <a:gd name="T38" fmla="+- 0 124 114"/>
                <a:gd name="T39" fmla="*/ 124 h 15"/>
                <a:gd name="T40" fmla="+- 0 611 610"/>
                <a:gd name="T41" fmla="*/ T40 w 15"/>
                <a:gd name="T42" fmla="+- 0 123 114"/>
                <a:gd name="T43" fmla="*/ 123 h 15"/>
                <a:gd name="T44" fmla="+- 0 611 610"/>
                <a:gd name="T45" fmla="*/ T44 w 15"/>
                <a:gd name="T46" fmla="+- 0 119 114"/>
                <a:gd name="T47" fmla="*/ 119 h 15"/>
                <a:gd name="T48" fmla="+- 0 611 610"/>
                <a:gd name="T49" fmla="*/ T48 w 15"/>
                <a:gd name="T50" fmla="+- 0 118 114"/>
                <a:gd name="T51" fmla="*/ 118 h 15"/>
                <a:gd name="T52" fmla="+- 0 613 610"/>
                <a:gd name="T53" fmla="*/ T52 w 15"/>
                <a:gd name="T54" fmla="+- 0 115 114"/>
                <a:gd name="T55" fmla="*/ 115 h 15"/>
                <a:gd name="T56" fmla="+- 0 615 610"/>
                <a:gd name="T57" fmla="*/ T56 w 15"/>
                <a:gd name="T58" fmla="+- 0 115 114"/>
                <a:gd name="T59" fmla="*/ 115 h 15"/>
                <a:gd name="T60" fmla="+- 0 621 610"/>
                <a:gd name="T61" fmla="*/ T60 w 15"/>
                <a:gd name="T62" fmla="+- 0 115 114"/>
                <a:gd name="T63" fmla="*/ 115 h 15"/>
                <a:gd name="T64" fmla="+- 0 620 610"/>
                <a:gd name="T65" fmla="*/ T64 w 15"/>
                <a:gd name="T66" fmla="+- 0 114 114"/>
                <a:gd name="T67" fmla="*/ 114 h 15"/>
                <a:gd name="T68" fmla="+- 0 619 610"/>
                <a:gd name="T69" fmla="*/ T68 w 15"/>
                <a:gd name="T70" fmla="+- 0 114 114"/>
                <a:gd name="T71" fmla="*/ 114 h 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Lst>
              <a:rect l="0" t="0" r="r" b="b"/>
              <a:pathLst>
                <a:path w="15" h="15">
                  <a:moveTo>
                    <a:pt x="9" y="0"/>
                  </a:moveTo>
                  <a:lnTo>
                    <a:pt x="5" y="0"/>
                  </a:lnTo>
                  <a:lnTo>
                    <a:pt x="3" y="1"/>
                  </a:lnTo>
                  <a:lnTo>
                    <a:pt x="0" y="4"/>
                  </a:lnTo>
                  <a:lnTo>
                    <a:pt x="0" y="5"/>
                  </a:lnTo>
                  <a:lnTo>
                    <a:pt x="0" y="9"/>
                  </a:lnTo>
                  <a:lnTo>
                    <a:pt x="0" y="11"/>
                  </a:lnTo>
                  <a:lnTo>
                    <a:pt x="2" y="12"/>
                  </a:lnTo>
                  <a:lnTo>
                    <a:pt x="3" y="12"/>
                  </a:lnTo>
                  <a:lnTo>
                    <a:pt x="1" y="10"/>
                  </a:lnTo>
                  <a:lnTo>
                    <a:pt x="1" y="9"/>
                  </a:lnTo>
                  <a:lnTo>
                    <a:pt x="1" y="5"/>
                  </a:lnTo>
                  <a:lnTo>
                    <a:pt x="1" y="4"/>
                  </a:lnTo>
                  <a:lnTo>
                    <a:pt x="3" y="1"/>
                  </a:lnTo>
                  <a:lnTo>
                    <a:pt x="5" y="1"/>
                  </a:lnTo>
                  <a:lnTo>
                    <a:pt x="11" y="1"/>
                  </a:lnTo>
                  <a:lnTo>
                    <a:pt x="10" y="0"/>
                  </a:lnTo>
                  <a:lnTo>
                    <a:pt x="9" y="0"/>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17" name="Group 716">
            <a:extLst>
              <a:ext uri="{FF2B5EF4-FFF2-40B4-BE49-F238E27FC236}">
                <a16:creationId xmlns:a16="http://schemas.microsoft.com/office/drawing/2014/main" id="{00000000-0008-0000-0000-0000CD020000}"/>
              </a:ext>
            </a:extLst>
          </xdr:cNvPr>
          <xdr:cNvGrpSpPr>
            <a:grpSpLocks/>
          </xdr:cNvGrpSpPr>
        </xdr:nvGrpSpPr>
        <xdr:grpSpPr bwMode="auto">
          <a:xfrm>
            <a:off x="613" y="120"/>
            <a:ext cx="10" cy="8"/>
            <a:chOff x="613" y="120"/>
            <a:chExt cx="10" cy="8"/>
          </a:xfrm>
        </xdr:grpSpPr>
        <xdr:sp macro="" textlink="">
          <xdr:nvSpPr>
            <xdr:cNvPr id="858" name="Freeform 3731">
              <a:extLst>
                <a:ext uri="{FF2B5EF4-FFF2-40B4-BE49-F238E27FC236}">
                  <a16:creationId xmlns:a16="http://schemas.microsoft.com/office/drawing/2014/main" id="{00000000-0008-0000-0000-00005A030000}"/>
                </a:ext>
              </a:extLst>
            </xdr:cNvPr>
            <xdr:cNvSpPr>
              <a:spLocks/>
            </xdr:cNvSpPr>
          </xdr:nvSpPr>
          <xdr:spPr bwMode="auto">
            <a:xfrm>
              <a:off x="613" y="120"/>
              <a:ext cx="10" cy="8"/>
            </a:xfrm>
            <a:custGeom>
              <a:avLst/>
              <a:gdLst>
                <a:gd name="T0" fmla="+- 0 613 613"/>
                <a:gd name="T1" fmla="*/ T0 w 10"/>
                <a:gd name="T2" fmla="+- 0 124 120"/>
                <a:gd name="T3" fmla="*/ 124 h 8"/>
                <a:gd name="T4" fmla="+- 0 615 613"/>
                <a:gd name="T5" fmla="*/ T4 w 10"/>
                <a:gd name="T6" fmla="+- 0 126 120"/>
                <a:gd name="T7" fmla="*/ 126 h 8"/>
                <a:gd name="T8" fmla="+- 0 617 613"/>
                <a:gd name="T9" fmla="*/ T8 w 10"/>
                <a:gd name="T10" fmla="+- 0 127 120"/>
                <a:gd name="T11" fmla="*/ 127 h 8"/>
                <a:gd name="T12" fmla="+- 0 620 613"/>
                <a:gd name="T13" fmla="*/ T12 w 10"/>
                <a:gd name="T14" fmla="+- 0 125 120"/>
                <a:gd name="T15" fmla="*/ 125 h 8"/>
                <a:gd name="T16" fmla="+- 0 617 613"/>
                <a:gd name="T17" fmla="*/ T16 w 10"/>
                <a:gd name="T18" fmla="+- 0 125 120"/>
                <a:gd name="T19" fmla="*/ 125 h 8"/>
                <a:gd name="T20" fmla="+- 0 614 613"/>
                <a:gd name="T21" fmla="*/ T20 w 10"/>
                <a:gd name="T22" fmla="+- 0 125 120"/>
                <a:gd name="T23" fmla="*/ 125 h 8"/>
                <a:gd name="T24" fmla="+- 0 613 613"/>
                <a:gd name="T25" fmla="*/ T24 w 10"/>
                <a:gd name="T26" fmla="+- 0 124 120"/>
                <a:gd name="T27" fmla="*/ 124 h 8"/>
              </a:gdLst>
              <a:ahLst/>
              <a:cxnLst>
                <a:cxn ang="0">
                  <a:pos x="T1" y="T3"/>
                </a:cxn>
                <a:cxn ang="0">
                  <a:pos x="T5" y="T7"/>
                </a:cxn>
                <a:cxn ang="0">
                  <a:pos x="T9" y="T11"/>
                </a:cxn>
                <a:cxn ang="0">
                  <a:pos x="T13" y="T15"/>
                </a:cxn>
                <a:cxn ang="0">
                  <a:pos x="T17" y="T19"/>
                </a:cxn>
                <a:cxn ang="0">
                  <a:pos x="T21" y="T23"/>
                </a:cxn>
                <a:cxn ang="0">
                  <a:pos x="T25" y="T27"/>
                </a:cxn>
              </a:cxnLst>
              <a:rect l="0" t="0" r="r" b="b"/>
              <a:pathLst>
                <a:path w="10" h="8">
                  <a:moveTo>
                    <a:pt x="0" y="4"/>
                  </a:moveTo>
                  <a:lnTo>
                    <a:pt x="2" y="6"/>
                  </a:lnTo>
                  <a:lnTo>
                    <a:pt x="4" y="7"/>
                  </a:lnTo>
                  <a:lnTo>
                    <a:pt x="7" y="5"/>
                  </a:lnTo>
                  <a:lnTo>
                    <a:pt x="4" y="5"/>
                  </a:lnTo>
                  <a:lnTo>
                    <a:pt x="1" y="5"/>
                  </a:lnTo>
                  <a:lnTo>
                    <a:pt x="0" y="4"/>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59" name="Freeform 3730">
              <a:extLst>
                <a:ext uri="{FF2B5EF4-FFF2-40B4-BE49-F238E27FC236}">
                  <a16:creationId xmlns:a16="http://schemas.microsoft.com/office/drawing/2014/main" id="{00000000-0008-0000-0000-00005B030000}"/>
                </a:ext>
              </a:extLst>
            </xdr:cNvPr>
            <xdr:cNvSpPr>
              <a:spLocks/>
            </xdr:cNvSpPr>
          </xdr:nvSpPr>
          <xdr:spPr bwMode="auto">
            <a:xfrm>
              <a:off x="613" y="120"/>
              <a:ext cx="10" cy="8"/>
            </a:xfrm>
            <a:custGeom>
              <a:avLst/>
              <a:gdLst>
                <a:gd name="T0" fmla="+- 0 622 613"/>
                <a:gd name="T1" fmla="*/ T0 w 10"/>
                <a:gd name="T2" fmla="+- 0 120 120"/>
                <a:gd name="T3" fmla="*/ 120 h 8"/>
                <a:gd name="T4" fmla="+- 0 622 613"/>
                <a:gd name="T5" fmla="*/ T4 w 10"/>
                <a:gd name="T6" fmla="+- 0 122 120"/>
                <a:gd name="T7" fmla="*/ 122 h 8"/>
                <a:gd name="T8" fmla="+- 0 620 613"/>
                <a:gd name="T9" fmla="*/ T8 w 10"/>
                <a:gd name="T10" fmla="+- 0 123 120"/>
                <a:gd name="T11" fmla="*/ 123 h 8"/>
                <a:gd name="T12" fmla="+- 0 617 613"/>
                <a:gd name="T13" fmla="*/ T12 w 10"/>
                <a:gd name="T14" fmla="+- 0 125 120"/>
                <a:gd name="T15" fmla="*/ 125 h 8"/>
                <a:gd name="T16" fmla="+- 0 620 613"/>
                <a:gd name="T17" fmla="*/ T16 w 10"/>
                <a:gd name="T18" fmla="+- 0 125 120"/>
                <a:gd name="T19" fmla="*/ 125 h 8"/>
                <a:gd name="T20" fmla="+- 0 622 613"/>
                <a:gd name="T21" fmla="*/ T20 w 10"/>
                <a:gd name="T22" fmla="+- 0 125 120"/>
                <a:gd name="T23" fmla="*/ 125 h 8"/>
                <a:gd name="T24" fmla="+- 0 622 613"/>
                <a:gd name="T25" fmla="*/ T24 w 10"/>
                <a:gd name="T26" fmla="+- 0 122 120"/>
                <a:gd name="T27" fmla="*/ 122 h 8"/>
                <a:gd name="T28" fmla="+- 0 622 613"/>
                <a:gd name="T29" fmla="*/ T28 w 10"/>
                <a:gd name="T30" fmla="+- 0 120 120"/>
                <a:gd name="T31" fmla="*/ 120 h 8"/>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10" h="8">
                  <a:moveTo>
                    <a:pt x="9" y="0"/>
                  </a:moveTo>
                  <a:lnTo>
                    <a:pt x="9" y="2"/>
                  </a:lnTo>
                  <a:lnTo>
                    <a:pt x="7" y="3"/>
                  </a:lnTo>
                  <a:lnTo>
                    <a:pt x="4" y="5"/>
                  </a:lnTo>
                  <a:lnTo>
                    <a:pt x="7" y="5"/>
                  </a:lnTo>
                  <a:lnTo>
                    <a:pt x="9" y="5"/>
                  </a:lnTo>
                  <a:lnTo>
                    <a:pt x="9" y="2"/>
                  </a:lnTo>
                  <a:lnTo>
                    <a:pt x="9"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18" name="Group 717">
            <a:extLst>
              <a:ext uri="{FF2B5EF4-FFF2-40B4-BE49-F238E27FC236}">
                <a16:creationId xmlns:a16="http://schemas.microsoft.com/office/drawing/2014/main" id="{00000000-0008-0000-0000-0000CE020000}"/>
              </a:ext>
            </a:extLst>
          </xdr:cNvPr>
          <xdr:cNvGrpSpPr>
            <a:grpSpLocks/>
          </xdr:cNvGrpSpPr>
        </xdr:nvGrpSpPr>
        <xdr:grpSpPr bwMode="auto">
          <a:xfrm>
            <a:off x="615" y="116"/>
            <a:ext cx="5" cy="5"/>
            <a:chOff x="615" y="116"/>
            <a:chExt cx="5" cy="5"/>
          </a:xfrm>
        </xdr:grpSpPr>
        <xdr:sp macro="" textlink="">
          <xdr:nvSpPr>
            <xdr:cNvPr id="855" name="Freeform 3728">
              <a:extLst>
                <a:ext uri="{FF2B5EF4-FFF2-40B4-BE49-F238E27FC236}">
                  <a16:creationId xmlns:a16="http://schemas.microsoft.com/office/drawing/2014/main" id="{00000000-0008-0000-0000-000057030000}"/>
                </a:ext>
              </a:extLst>
            </xdr:cNvPr>
            <xdr:cNvSpPr>
              <a:spLocks/>
            </xdr:cNvSpPr>
          </xdr:nvSpPr>
          <xdr:spPr bwMode="auto">
            <a:xfrm>
              <a:off x="615" y="116"/>
              <a:ext cx="5" cy="5"/>
            </a:xfrm>
            <a:custGeom>
              <a:avLst/>
              <a:gdLst>
                <a:gd name="T0" fmla="+- 0 618 615"/>
                <a:gd name="T1" fmla="*/ T0 w 5"/>
                <a:gd name="T2" fmla="+- 0 116 116"/>
                <a:gd name="T3" fmla="*/ 116 h 5"/>
                <a:gd name="T4" fmla="+- 0 616 615"/>
                <a:gd name="T5" fmla="*/ T4 w 5"/>
                <a:gd name="T6" fmla="+- 0 116 116"/>
                <a:gd name="T7" fmla="*/ 116 h 5"/>
                <a:gd name="T8" fmla="+- 0 615 615"/>
                <a:gd name="T9" fmla="*/ T8 w 5"/>
                <a:gd name="T10" fmla="+- 0 117 116"/>
                <a:gd name="T11" fmla="*/ 117 h 5"/>
                <a:gd name="T12" fmla="+- 0 615 615"/>
                <a:gd name="T13" fmla="*/ T12 w 5"/>
                <a:gd name="T14" fmla="+- 0 120 116"/>
                <a:gd name="T15" fmla="*/ 120 h 5"/>
                <a:gd name="T16" fmla="+- 0 616 615"/>
                <a:gd name="T17" fmla="*/ T16 w 5"/>
                <a:gd name="T18" fmla="+- 0 120 116"/>
                <a:gd name="T19" fmla="*/ 120 h 5"/>
                <a:gd name="T20" fmla="+- 0 618 615"/>
                <a:gd name="T21" fmla="*/ T20 w 5"/>
                <a:gd name="T22" fmla="+- 0 120 116"/>
                <a:gd name="T23" fmla="*/ 120 h 5"/>
                <a:gd name="T24" fmla="+- 0 619 615"/>
                <a:gd name="T25" fmla="*/ T24 w 5"/>
                <a:gd name="T26" fmla="+- 0 120 116"/>
                <a:gd name="T27" fmla="*/ 120 h 5"/>
                <a:gd name="T28" fmla="+- 0 619 615"/>
                <a:gd name="T29" fmla="*/ T28 w 5"/>
                <a:gd name="T30" fmla="+- 0 117 116"/>
                <a:gd name="T31" fmla="*/ 117 h 5"/>
                <a:gd name="T32" fmla="+- 0 618 615"/>
                <a:gd name="T33" fmla="*/ T32 w 5"/>
                <a:gd name="T34" fmla="+- 0 116 116"/>
                <a:gd name="T35" fmla="*/ 116 h 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5" h="5">
                  <a:moveTo>
                    <a:pt x="3" y="0"/>
                  </a:moveTo>
                  <a:lnTo>
                    <a:pt x="1" y="0"/>
                  </a:lnTo>
                  <a:lnTo>
                    <a:pt x="0" y="1"/>
                  </a:lnTo>
                  <a:lnTo>
                    <a:pt x="0" y="4"/>
                  </a:lnTo>
                  <a:lnTo>
                    <a:pt x="1" y="4"/>
                  </a:lnTo>
                  <a:lnTo>
                    <a:pt x="3" y="4"/>
                  </a:lnTo>
                  <a:lnTo>
                    <a:pt x="4" y="4"/>
                  </a:lnTo>
                  <a:lnTo>
                    <a:pt x="4" y="1"/>
                  </a:lnTo>
                  <a:lnTo>
                    <a:pt x="3"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856" name="Picture 855">
              <a:extLst>
                <a:ext uri="{FF2B5EF4-FFF2-40B4-BE49-F238E27FC236}">
                  <a16:creationId xmlns:a16="http://schemas.microsoft.com/office/drawing/2014/main" id="{00000000-0008-0000-0000-000058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 y="124"/>
              <a:ext cx="15" cy="1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7" name="Picture 856">
              <a:extLst>
                <a:ext uri="{FF2B5EF4-FFF2-40B4-BE49-F238E27FC236}">
                  <a16:creationId xmlns:a16="http://schemas.microsoft.com/office/drawing/2014/main" id="{00000000-0008-0000-0000-000059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 y="124"/>
              <a:ext cx="15" cy="1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19" name="Group 718">
            <a:extLst>
              <a:ext uri="{FF2B5EF4-FFF2-40B4-BE49-F238E27FC236}">
                <a16:creationId xmlns:a16="http://schemas.microsoft.com/office/drawing/2014/main" id="{00000000-0008-0000-0000-0000CF020000}"/>
              </a:ext>
            </a:extLst>
          </xdr:cNvPr>
          <xdr:cNvGrpSpPr>
            <a:grpSpLocks/>
          </xdr:cNvGrpSpPr>
        </xdr:nvGrpSpPr>
        <xdr:grpSpPr bwMode="auto">
          <a:xfrm>
            <a:off x="610" y="124"/>
            <a:ext cx="15" cy="15"/>
            <a:chOff x="610" y="124"/>
            <a:chExt cx="15" cy="15"/>
          </a:xfrm>
        </xdr:grpSpPr>
        <xdr:sp macro="" textlink="">
          <xdr:nvSpPr>
            <xdr:cNvPr id="852" name="Freeform 3724">
              <a:extLst>
                <a:ext uri="{FF2B5EF4-FFF2-40B4-BE49-F238E27FC236}">
                  <a16:creationId xmlns:a16="http://schemas.microsoft.com/office/drawing/2014/main" id="{00000000-0008-0000-0000-000054030000}"/>
                </a:ext>
              </a:extLst>
            </xdr:cNvPr>
            <xdr:cNvSpPr>
              <a:spLocks/>
            </xdr:cNvSpPr>
          </xdr:nvSpPr>
          <xdr:spPr bwMode="auto">
            <a:xfrm>
              <a:off x="610" y="124"/>
              <a:ext cx="15" cy="15"/>
            </a:xfrm>
            <a:custGeom>
              <a:avLst/>
              <a:gdLst>
                <a:gd name="T0" fmla="+- 0 619 610"/>
                <a:gd name="T1" fmla="*/ T0 w 15"/>
                <a:gd name="T2" fmla="+- 0 124 124"/>
                <a:gd name="T3" fmla="*/ 124 h 15"/>
                <a:gd name="T4" fmla="+- 0 615 610"/>
                <a:gd name="T5" fmla="*/ T4 w 15"/>
                <a:gd name="T6" fmla="+- 0 124 124"/>
                <a:gd name="T7" fmla="*/ 124 h 15"/>
                <a:gd name="T8" fmla="+- 0 613 610"/>
                <a:gd name="T9" fmla="*/ T8 w 15"/>
                <a:gd name="T10" fmla="+- 0 124 124"/>
                <a:gd name="T11" fmla="*/ 124 h 15"/>
                <a:gd name="T12" fmla="+- 0 610 610"/>
                <a:gd name="T13" fmla="*/ T12 w 15"/>
                <a:gd name="T14" fmla="+- 0 128 124"/>
                <a:gd name="T15" fmla="*/ 128 h 15"/>
                <a:gd name="T16" fmla="+- 0 610 610"/>
                <a:gd name="T17" fmla="*/ T16 w 15"/>
                <a:gd name="T18" fmla="+- 0 129 124"/>
                <a:gd name="T19" fmla="*/ 129 h 15"/>
                <a:gd name="T20" fmla="+- 0 610 610"/>
                <a:gd name="T21" fmla="*/ T20 w 15"/>
                <a:gd name="T22" fmla="+- 0 133 124"/>
                <a:gd name="T23" fmla="*/ 133 h 15"/>
                <a:gd name="T24" fmla="+- 0 611 610"/>
                <a:gd name="T25" fmla="*/ T24 w 15"/>
                <a:gd name="T26" fmla="+- 0 135 124"/>
                <a:gd name="T27" fmla="*/ 135 h 15"/>
                <a:gd name="T28" fmla="+- 0 614 610"/>
                <a:gd name="T29" fmla="*/ T28 w 15"/>
                <a:gd name="T30" fmla="+- 0 138 124"/>
                <a:gd name="T31" fmla="*/ 138 h 15"/>
                <a:gd name="T32" fmla="+- 0 615 610"/>
                <a:gd name="T33" fmla="*/ T32 w 15"/>
                <a:gd name="T34" fmla="+- 0 138 124"/>
                <a:gd name="T35" fmla="*/ 138 h 15"/>
                <a:gd name="T36" fmla="+- 0 619 610"/>
                <a:gd name="T37" fmla="*/ T36 w 15"/>
                <a:gd name="T38" fmla="+- 0 138 124"/>
                <a:gd name="T39" fmla="*/ 138 h 15"/>
                <a:gd name="T40" fmla="+- 0 621 610"/>
                <a:gd name="T41" fmla="*/ T40 w 15"/>
                <a:gd name="T42" fmla="+- 0 137 124"/>
                <a:gd name="T43" fmla="*/ 137 h 15"/>
                <a:gd name="T44" fmla="+- 0 621 610"/>
                <a:gd name="T45" fmla="*/ T44 w 15"/>
                <a:gd name="T46" fmla="+- 0 137 124"/>
                <a:gd name="T47" fmla="*/ 137 h 15"/>
                <a:gd name="T48" fmla="+- 0 616 610"/>
                <a:gd name="T49" fmla="*/ T48 w 15"/>
                <a:gd name="T50" fmla="+- 0 137 124"/>
                <a:gd name="T51" fmla="*/ 137 h 15"/>
                <a:gd name="T52" fmla="+- 0 614 610"/>
                <a:gd name="T53" fmla="*/ T52 w 15"/>
                <a:gd name="T54" fmla="+- 0 137 124"/>
                <a:gd name="T55" fmla="*/ 137 h 15"/>
                <a:gd name="T56" fmla="+- 0 613 610"/>
                <a:gd name="T57" fmla="*/ T56 w 15"/>
                <a:gd name="T58" fmla="+- 0 136 124"/>
                <a:gd name="T59" fmla="*/ 136 h 15"/>
                <a:gd name="T60" fmla="+- 0 613 610"/>
                <a:gd name="T61" fmla="*/ T60 w 15"/>
                <a:gd name="T62" fmla="+- 0 136 124"/>
                <a:gd name="T63" fmla="*/ 136 h 15"/>
                <a:gd name="T64" fmla="+- 0 613 610"/>
                <a:gd name="T65" fmla="*/ T64 w 15"/>
                <a:gd name="T66" fmla="+- 0 136 124"/>
                <a:gd name="T67" fmla="*/ 136 h 15"/>
                <a:gd name="T68" fmla="+- 0 612 610"/>
                <a:gd name="T69" fmla="*/ T68 w 15"/>
                <a:gd name="T70" fmla="+- 0 135 124"/>
                <a:gd name="T71" fmla="*/ 135 h 15"/>
                <a:gd name="T72" fmla="+- 0 611 610"/>
                <a:gd name="T73" fmla="*/ T72 w 15"/>
                <a:gd name="T74" fmla="+- 0 133 124"/>
                <a:gd name="T75" fmla="*/ 133 h 15"/>
                <a:gd name="T76" fmla="+- 0 611 610"/>
                <a:gd name="T77" fmla="*/ T76 w 15"/>
                <a:gd name="T78" fmla="+- 0 129 124"/>
                <a:gd name="T79" fmla="*/ 129 h 15"/>
                <a:gd name="T80" fmla="+- 0 611 610"/>
                <a:gd name="T81" fmla="*/ T80 w 15"/>
                <a:gd name="T82" fmla="+- 0 128 124"/>
                <a:gd name="T83" fmla="*/ 128 h 15"/>
                <a:gd name="T84" fmla="+- 0 613 610"/>
                <a:gd name="T85" fmla="*/ T84 w 15"/>
                <a:gd name="T86" fmla="+- 0 125 124"/>
                <a:gd name="T87" fmla="*/ 125 h 15"/>
                <a:gd name="T88" fmla="+- 0 615 610"/>
                <a:gd name="T89" fmla="*/ T88 w 15"/>
                <a:gd name="T90" fmla="+- 0 125 124"/>
                <a:gd name="T91" fmla="*/ 125 h 15"/>
                <a:gd name="T92" fmla="+- 0 621 610"/>
                <a:gd name="T93" fmla="*/ T92 w 15"/>
                <a:gd name="T94" fmla="+- 0 125 124"/>
                <a:gd name="T95" fmla="*/ 125 h 15"/>
                <a:gd name="T96" fmla="+- 0 620 610"/>
                <a:gd name="T97" fmla="*/ T96 w 15"/>
                <a:gd name="T98" fmla="+- 0 124 124"/>
                <a:gd name="T99" fmla="*/ 124 h 15"/>
                <a:gd name="T100" fmla="+- 0 619 610"/>
                <a:gd name="T101" fmla="*/ T100 w 15"/>
                <a:gd name="T102" fmla="+- 0 124 124"/>
                <a:gd name="T103" fmla="*/ 124 h 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Lst>
              <a:rect l="0" t="0" r="r" b="b"/>
              <a:pathLst>
                <a:path w="15" h="15">
                  <a:moveTo>
                    <a:pt x="9" y="0"/>
                  </a:moveTo>
                  <a:lnTo>
                    <a:pt x="5" y="0"/>
                  </a:lnTo>
                  <a:lnTo>
                    <a:pt x="3" y="0"/>
                  </a:lnTo>
                  <a:lnTo>
                    <a:pt x="0" y="4"/>
                  </a:lnTo>
                  <a:lnTo>
                    <a:pt x="0" y="5"/>
                  </a:lnTo>
                  <a:lnTo>
                    <a:pt x="0" y="9"/>
                  </a:lnTo>
                  <a:lnTo>
                    <a:pt x="1" y="11"/>
                  </a:lnTo>
                  <a:lnTo>
                    <a:pt x="4" y="14"/>
                  </a:lnTo>
                  <a:lnTo>
                    <a:pt x="5" y="14"/>
                  </a:lnTo>
                  <a:lnTo>
                    <a:pt x="9" y="14"/>
                  </a:lnTo>
                  <a:lnTo>
                    <a:pt x="11" y="13"/>
                  </a:lnTo>
                  <a:lnTo>
                    <a:pt x="6" y="13"/>
                  </a:lnTo>
                  <a:lnTo>
                    <a:pt x="4" y="13"/>
                  </a:lnTo>
                  <a:lnTo>
                    <a:pt x="3" y="12"/>
                  </a:lnTo>
                  <a:lnTo>
                    <a:pt x="2" y="11"/>
                  </a:lnTo>
                  <a:lnTo>
                    <a:pt x="1" y="9"/>
                  </a:lnTo>
                  <a:lnTo>
                    <a:pt x="1" y="5"/>
                  </a:lnTo>
                  <a:lnTo>
                    <a:pt x="1" y="4"/>
                  </a:lnTo>
                  <a:lnTo>
                    <a:pt x="3" y="1"/>
                  </a:lnTo>
                  <a:lnTo>
                    <a:pt x="5" y="1"/>
                  </a:lnTo>
                  <a:lnTo>
                    <a:pt x="11" y="1"/>
                  </a:lnTo>
                  <a:lnTo>
                    <a:pt x="10" y="0"/>
                  </a:lnTo>
                  <a:lnTo>
                    <a:pt x="9" y="0"/>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53" name="Freeform 3723">
              <a:extLst>
                <a:ext uri="{FF2B5EF4-FFF2-40B4-BE49-F238E27FC236}">
                  <a16:creationId xmlns:a16="http://schemas.microsoft.com/office/drawing/2014/main" id="{00000000-0008-0000-0000-000055030000}"/>
                </a:ext>
              </a:extLst>
            </xdr:cNvPr>
            <xdr:cNvSpPr>
              <a:spLocks/>
            </xdr:cNvSpPr>
          </xdr:nvSpPr>
          <xdr:spPr bwMode="auto">
            <a:xfrm>
              <a:off x="610" y="124"/>
              <a:ext cx="15" cy="15"/>
            </a:xfrm>
            <a:custGeom>
              <a:avLst/>
              <a:gdLst>
                <a:gd name="T0" fmla="+- 0 621 610"/>
                <a:gd name="T1" fmla="*/ T0 w 15"/>
                <a:gd name="T2" fmla="+- 0 125 124"/>
                <a:gd name="T3" fmla="*/ 125 h 15"/>
                <a:gd name="T4" fmla="+- 0 618 610"/>
                <a:gd name="T5" fmla="*/ T4 w 15"/>
                <a:gd name="T6" fmla="+- 0 125 124"/>
                <a:gd name="T7" fmla="*/ 125 h 15"/>
                <a:gd name="T8" fmla="+- 0 620 610"/>
                <a:gd name="T9" fmla="*/ T8 w 15"/>
                <a:gd name="T10" fmla="+- 0 125 124"/>
                <a:gd name="T11" fmla="*/ 125 h 15"/>
                <a:gd name="T12" fmla="+- 0 623 610"/>
                <a:gd name="T13" fmla="*/ T12 w 15"/>
                <a:gd name="T14" fmla="+- 0 127 124"/>
                <a:gd name="T15" fmla="*/ 127 h 15"/>
                <a:gd name="T16" fmla="+- 0 623 610"/>
                <a:gd name="T17" fmla="*/ T16 w 15"/>
                <a:gd name="T18" fmla="+- 0 129 124"/>
                <a:gd name="T19" fmla="*/ 129 h 15"/>
                <a:gd name="T20" fmla="+- 0 623 610"/>
                <a:gd name="T21" fmla="*/ T20 w 15"/>
                <a:gd name="T22" fmla="+- 0 133 124"/>
                <a:gd name="T23" fmla="*/ 133 h 15"/>
                <a:gd name="T24" fmla="+- 0 623 610"/>
                <a:gd name="T25" fmla="*/ T24 w 15"/>
                <a:gd name="T26" fmla="+- 0 134 124"/>
                <a:gd name="T27" fmla="*/ 134 h 15"/>
                <a:gd name="T28" fmla="+- 0 621 610"/>
                <a:gd name="T29" fmla="*/ T28 w 15"/>
                <a:gd name="T30" fmla="+- 0 136 124"/>
                <a:gd name="T31" fmla="*/ 136 h 15"/>
                <a:gd name="T32" fmla="+- 0 619 610"/>
                <a:gd name="T33" fmla="*/ T32 w 15"/>
                <a:gd name="T34" fmla="+- 0 137 124"/>
                <a:gd name="T35" fmla="*/ 137 h 15"/>
                <a:gd name="T36" fmla="+- 0 621 610"/>
                <a:gd name="T37" fmla="*/ T36 w 15"/>
                <a:gd name="T38" fmla="+- 0 137 124"/>
                <a:gd name="T39" fmla="*/ 137 h 15"/>
                <a:gd name="T40" fmla="+- 0 624 610"/>
                <a:gd name="T41" fmla="*/ T40 w 15"/>
                <a:gd name="T42" fmla="+- 0 134 124"/>
                <a:gd name="T43" fmla="*/ 134 h 15"/>
                <a:gd name="T44" fmla="+- 0 624 610"/>
                <a:gd name="T45" fmla="*/ T44 w 15"/>
                <a:gd name="T46" fmla="+- 0 133 124"/>
                <a:gd name="T47" fmla="*/ 133 h 15"/>
                <a:gd name="T48" fmla="+- 0 624 610"/>
                <a:gd name="T49" fmla="*/ T48 w 15"/>
                <a:gd name="T50" fmla="+- 0 129 124"/>
                <a:gd name="T51" fmla="*/ 129 h 15"/>
                <a:gd name="T52" fmla="+- 0 624 610"/>
                <a:gd name="T53" fmla="*/ T52 w 15"/>
                <a:gd name="T54" fmla="+- 0 127 124"/>
                <a:gd name="T55" fmla="*/ 127 h 15"/>
                <a:gd name="T56" fmla="+- 0 621 610"/>
                <a:gd name="T57" fmla="*/ T56 w 15"/>
                <a:gd name="T58" fmla="+- 0 125 124"/>
                <a:gd name="T59" fmla="*/ 125 h 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5" h="15">
                  <a:moveTo>
                    <a:pt x="11" y="1"/>
                  </a:moveTo>
                  <a:lnTo>
                    <a:pt x="8" y="1"/>
                  </a:lnTo>
                  <a:lnTo>
                    <a:pt x="10" y="1"/>
                  </a:lnTo>
                  <a:lnTo>
                    <a:pt x="13" y="3"/>
                  </a:lnTo>
                  <a:lnTo>
                    <a:pt x="13" y="5"/>
                  </a:lnTo>
                  <a:lnTo>
                    <a:pt x="13" y="9"/>
                  </a:lnTo>
                  <a:lnTo>
                    <a:pt x="13" y="10"/>
                  </a:lnTo>
                  <a:lnTo>
                    <a:pt x="11" y="12"/>
                  </a:lnTo>
                  <a:lnTo>
                    <a:pt x="9" y="13"/>
                  </a:lnTo>
                  <a:lnTo>
                    <a:pt x="11" y="13"/>
                  </a:lnTo>
                  <a:lnTo>
                    <a:pt x="14" y="10"/>
                  </a:lnTo>
                  <a:lnTo>
                    <a:pt x="14" y="9"/>
                  </a:lnTo>
                  <a:lnTo>
                    <a:pt x="14" y="5"/>
                  </a:lnTo>
                  <a:lnTo>
                    <a:pt x="14" y="3"/>
                  </a:lnTo>
                  <a:lnTo>
                    <a:pt x="11" y="1"/>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54" name="Freeform 3722">
              <a:extLst>
                <a:ext uri="{FF2B5EF4-FFF2-40B4-BE49-F238E27FC236}">
                  <a16:creationId xmlns:a16="http://schemas.microsoft.com/office/drawing/2014/main" id="{00000000-0008-0000-0000-000056030000}"/>
                </a:ext>
              </a:extLst>
            </xdr:cNvPr>
            <xdr:cNvSpPr>
              <a:spLocks/>
            </xdr:cNvSpPr>
          </xdr:nvSpPr>
          <xdr:spPr bwMode="auto">
            <a:xfrm>
              <a:off x="610" y="124"/>
              <a:ext cx="15" cy="15"/>
            </a:xfrm>
            <a:custGeom>
              <a:avLst/>
              <a:gdLst>
                <a:gd name="T0" fmla="+- 0 613 610"/>
                <a:gd name="T1" fmla="*/ T0 w 15"/>
                <a:gd name="T2" fmla="+- 0 136 124"/>
                <a:gd name="T3" fmla="*/ 136 h 15"/>
                <a:gd name="T4" fmla="+- 0 613 610"/>
                <a:gd name="T5" fmla="*/ T4 w 15"/>
                <a:gd name="T6" fmla="+- 0 136 124"/>
                <a:gd name="T7" fmla="*/ 136 h 15"/>
                <a:gd name="T8" fmla="+- 0 613 610"/>
                <a:gd name="T9" fmla="*/ T8 w 15"/>
                <a:gd name="T10" fmla="+- 0 136 124"/>
                <a:gd name="T11" fmla="*/ 136 h 15"/>
                <a:gd name="T12" fmla="+- 0 613 610"/>
                <a:gd name="T13" fmla="*/ T12 w 15"/>
                <a:gd name="T14" fmla="+- 0 136 124"/>
                <a:gd name="T15" fmla="*/ 136 h 15"/>
              </a:gdLst>
              <a:ahLst/>
              <a:cxnLst>
                <a:cxn ang="0">
                  <a:pos x="T1" y="T3"/>
                </a:cxn>
                <a:cxn ang="0">
                  <a:pos x="T5" y="T7"/>
                </a:cxn>
                <a:cxn ang="0">
                  <a:pos x="T9" y="T11"/>
                </a:cxn>
                <a:cxn ang="0">
                  <a:pos x="T13" y="T15"/>
                </a:cxn>
              </a:cxnLst>
              <a:rect l="0" t="0" r="r" b="b"/>
              <a:pathLst>
                <a:path w="15" h="15">
                  <a:moveTo>
                    <a:pt x="3" y="12"/>
                  </a:moveTo>
                  <a:lnTo>
                    <a:pt x="3" y="12"/>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20" name="Group 719">
            <a:extLst>
              <a:ext uri="{FF2B5EF4-FFF2-40B4-BE49-F238E27FC236}">
                <a16:creationId xmlns:a16="http://schemas.microsoft.com/office/drawing/2014/main" id="{00000000-0008-0000-0000-0000D0020000}"/>
              </a:ext>
            </a:extLst>
          </xdr:cNvPr>
          <xdr:cNvGrpSpPr>
            <a:grpSpLocks/>
          </xdr:cNvGrpSpPr>
        </xdr:nvGrpSpPr>
        <xdr:grpSpPr bwMode="auto">
          <a:xfrm>
            <a:off x="610" y="124"/>
            <a:ext cx="15" cy="15"/>
            <a:chOff x="610" y="124"/>
            <a:chExt cx="15" cy="15"/>
          </a:xfrm>
        </xdr:grpSpPr>
        <xdr:sp macro="" textlink="">
          <xdr:nvSpPr>
            <xdr:cNvPr id="849" name="Freeform 3720">
              <a:extLst>
                <a:ext uri="{FF2B5EF4-FFF2-40B4-BE49-F238E27FC236}">
                  <a16:creationId xmlns:a16="http://schemas.microsoft.com/office/drawing/2014/main" id="{00000000-0008-0000-0000-000051030000}"/>
                </a:ext>
              </a:extLst>
            </xdr:cNvPr>
            <xdr:cNvSpPr>
              <a:spLocks/>
            </xdr:cNvSpPr>
          </xdr:nvSpPr>
          <xdr:spPr bwMode="auto">
            <a:xfrm>
              <a:off x="610" y="124"/>
              <a:ext cx="15" cy="15"/>
            </a:xfrm>
            <a:custGeom>
              <a:avLst/>
              <a:gdLst>
                <a:gd name="T0" fmla="+- 0 619 610"/>
                <a:gd name="T1" fmla="*/ T0 w 15"/>
                <a:gd name="T2" fmla="+- 0 124 124"/>
                <a:gd name="T3" fmla="*/ 124 h 15"/>
                <a:gd name="T4" fmla="+- 0 615 610"/>
                <a:gd name="T5" fmla="*/ T4 w 15"/>
                <a:gd name="T6" fmla="+- 0 124 124"/>
                <a:gd name="T7" fmla="*/ 124 h 15"/>
                <a:gd name="T8" fmla="+- 0 613 610"/>
                <a:gd name="T9" fmla="*/ T8 w 15"/>
                <a:gd name="T10" fmla="+- 0 124 124"/>
                <a:gd name="T11" fmla="*/ 124 h 15"/>
                <a:gd name="T12" fmla="+- 0 610 610"/>
                <a:gd name="T13" fmla="*/ T12 w 15"/>
                <a:gd name="T14" fmla="+- 0 128 124"/>
                <a:gd name="T15" fmla="*/ 128 h 15"/>
                <a:gd name="T16" fmla="+- 0 610 610"/>
                <a:gd name="T17" fmla="*/ T16 w 15"/>
                <a:gd name="T18" fmla="+- 0 129 124"/>
                <a:gd name="T19" fmla="*/ 129 h 15"/>
                <a:gd name="T20" fmla="+- 0 610 610"/>
                <a:gd name="T21" fmla="*/ T20 w 15"/>
                <a:gd name="T22" fmla="+- 0 133 124"/>
                <a:gd name="T23" fmla="*/ 133 h 15"/>
                <a:gd name="T24" fmla="+- 0 611 610"/>
                <a:gd name="T25" fmla="*/ T24 w 15"/>
                <a:gd name="T26" fmla="+- 0 135 124"/>
                <a:gd name="T27" fmla="*/ 135 h 15"/>
                <a:gd name="T28" fmla="+- 0 614 610"/>
                <a:gd name="T29" fmla="*/ T28 w 15"/>
                <a:gd name="T30" fmla="+- 0 138 124"/>
                <a:gd name="T31" fmla="*/ 138 h 15"/>
                <a:gd name="T32" fmla="+- 0 615 610"/>
                <a:gd name="T33" fmla="*/ T32 w 15"/>
                <a:gd name="T34" fmla="+- 0 138 124"/>
                <a:gd name="T35" fmla="*/ 138 h 15"/>
                <a:gd name="T36" fmla="+- 0 619 610"/>
                <a:gd name="T37" fmla="*/ T36 w 15"/>
                <a:gd name="T38" fmla="+- 0 138 124"/>
                <a:gd name="T39" fmla="*/ 138 h 15"/>
                <a:gd name="T40" fmla="+- 0 621 610"/>
                <a:gd name="T41" fmla="*/ T40 w 15"/>
                <a:gd name="T42" fmla="+- 0 137 124"/>
                <a:gd name="T43" fmla="*/ 137 h 15"/>
                <a:gd name="T44" fmla="+- 0 621 610"/>
                <a:gd name="T45" fmla="*/ T44 w 15"/>
                <a:gd name="T46" fmla="+- 0 137 124"/>
                <a:gd name="T47" fmla="*/ 137 h 15"/>
                <a:gd name="T48" fmla="+- 0 616 610"/>
                <a:gd name="T49" fmla="*/ T48 w 15"/>
                <a:gd name="T50" fmla="+- 0 137 124"/>
                <a:gd name="T51" fmla="*/ 137 h 15"/>
                <a:gd name="T52" fmla="+- 0 614 610"/>
                <a:gd name="T53" fmla="*/ T52 w 15"/>
                <a:gd name="T54" fmla="+- 0 137 124"/>
                <a:gd name="T55" fmla="*/ 137 h 15"/>
                <a:gd name="T56" fmla="+- 0 613 610"/>
                <a:gd name="T57" fmla="*/ T56 w 15"/>
                <a:gd name="T58" fmla="+- 0 136 124"/>
                <a:gd name="T59" fmla="*/ 136 h 15"/>
                <a:gd name="T60" fmla="+- 0 613 610"/>
                <a:gd name="T61" fmla="*/ T60 w 15"/>
                <a:gd name="T62" fmla="+- 0 136 124"/>
                <a:gd name="T63" fmla="*/ 136 h 15"/>
                <a:gd name="T64" fmla="+- 0 613 610"/>
                <a:gd name="T65" fmla="*/ T64 w 15"/>
                <a:gd name="T66" fmla="+- 0 136 124"/>
                <a:gd name="T67" fmla="*/ 136 h 15"/>
                <a:gd name="T68" fmla="+- 0 612 610"/>
                <a:gd name="T69" fmla="*/ T68 w 15"/>
                <a:gd name="T70" fmla="+- 0 135 124"/>
                <a:gd name="T71" fmla="*/ 135 h 15"/>
                <a:gd name="T72" fmla="+- 0 611 610"/>
                <a:gd name="T73" fmla="*/ T72 w 15"/>
                <a:gd name="T74" fmla="+- 0 133 124"/>
                <a:gd name="T75" fmla="*/ 133 h 15"/>
                <a:gd name="T76" fmla="+- 0 611 610"/>
                <a:gd name="T77" fmla="*/ T76 w 15"/>
                <a:gd name="T78" fmla="+- 0 129 124"/>
                <a:gd name="T79" fmla="*/ 129 h 15"/>
                <a:gd name="T80" fmla="+- 0 611 610"/>
                <a:gd name="T81" fmla="*/ T80 w 15"/>
                <a:gd name="T82" fmla="+- 0 128 124"/>
                <a:gd name="T83" fmla="*/ 128 h 15"/>
                <a:gd name="T84" fmla="+- 0 613 610"/>
                <a:gd name="T85" fmla="*/ T84 w 15"/>
                <a:gd name="T86" fmla="+- 0 125 124"/>
                <a:gd name="T87" fmla="*/ 125 h 15"/>
                <a:gd name="T88" fmla="+- 0 615 610"/>
                <a:gd name="T89" fmla="*/ T88 w 15"/>
                <a:gd name="T90" fmla="+- 0 125 124"/>
                <a:gd name="T91" fmla="*/ 125 h 15"/>
                <a:gd name="T92" fmla="+- 0 621 610"/>
                <a:gd name="T93" fmla="*/ T92 w 15"/>
                <a:gd name="T94" fmla="+- 0 125 124"/>
                <a:gd name="T95" fmla="*/ 125 h 15"/>
                <a:gd name="T96" fmla="+- 0 620 610"/>
                <a:gd name="T97" fmla="*/ T96 w 15"/>
                <a:gd name="T98" fmla="+- 0 124 124"/>
                <a:gd name="T99" fmla="*/ 124 h 15"/>
                <a:gd name="T100" fmla="+- 0 619 610"/>
                <a:gd name="T101" fmla="*/ T100 w 15"/>
                <a:gd name="T102" fmla="+- 0 124 124"/>
                <a:gd name="T103" fmla="*/ 124 h 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Lst>
              <a:rect l="0" t="0" r="r" b="b"/>
              <a:pathLst>
                <a:path w="15" h="15">
                  <a:moveTo>
                    <a:pt x="9" y="0"/>
                  </a:moveTo>
                  <a:lnTo>
                    <a:pt x="5" y="0"/>
                  </a:lnTo>
                  <a:lnTo>
                    <a:pt x="3" y="0"/>
                  </a:lnTo>
                  <a:lnTo>
                    <a:pt x="0" y="4"/>
                  </a:lnTo>
                  <a:lnTo>
                    <a:pt x="0" y="5"/>
                  </a:lnTo>
                  <a:lnTo>
                    <a:pt x="0" y="9"/>
                  </a:lnTo>
                  <a:lnTo>
                    <a:pt x="1" y="11"/>
                  </a:lnTo>
                  <a:lnTo>
                    <a:pt x="4" y="14"/>
                  </a:lnTo>
                  <a:lnTo>
                    <a:pt x="5" y="14"/>
                  </a:lnTo>
                  <a:lnTo>
                    <a:pt x="9" y="14"/>
                  </a:lnTo>
                  <a:lnTo>
                    <a:pt x="11" y="13"/>
                  </a:lnTo>
                  <a:lnTo>
                    <a:pt x="6" y="13"/>
                  </a:lnTo>
                  <a:lnTo>
                    <a:pt x="4" y="13"/>
                  </a:lnTo>
                  <a:lnTo>
                    <a:pt x="3" y="12"/>
                  </a:lnTo>
                  <a:lnTo>
                    <a:pt x="2" y="11"/>
                  </a:lnTo>
                  <a:lnTo>
                    <a:pt x="1" y="9"/>
                  </a:lnTo>
                  <a:lnTo>
                    <a:pt x="1" y="5"/>
                  </a:lnTo>
                  <a:lnTo>
                    <a:pt x="1" y="4"/>
                  </a:lnTo>
                  <a:lnTo>
                    <a:pt x="3" y="1"/>
                  </a:lnTo>
                  <a:lnTo>
                    <a:pt x="5" y="1"/>
                  </a:lnTo>
                  <a:lnTo>
                    <a:pt x="11" y="1"/>
                  </a:lnTo>
                  <a:lnTo>
                    <a:pt x="10" y="0"/>
                  </a:lnTo>
                  <a:lnTo>
                    <a:pt x="9" y="0"/>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50" name="Freeform 3719">
              <a:extLst>
                <a:ext uri="{FF2B5EF4-FFF2-40B4-BE49-F238E27FC236}">
                  <a16:creationId xmlns:a16="http://schemas.microsoft.com/office/drawing/2014/main" id="{00000000-0008-0000-0000-000052030000}"/>
                </a:ext>
              </a:extLst>
            </xdr:cNvPr>
            <xdr:cNvSpPr>
              <a:spLocks/>
            </xdr:cNvSpPr>
          </xdr:nvSpPr>
          <xdr:spPr bwMode="auto">
            <a:xfrm>
              <a:off x="610" y="124"/>
              <a:ext cx="15" cy="15"/>
            </a:xfrm>
            <a:custGeom>
              <a:avLst/>
              <a:gdLst>
                <a:gd name="T0" fmla="+- 0 621 610"/>
                <a:gd name="T1" fmla="*/ T0 w 15"/>
                <a:gd name="T2" fmla="+- 0 125 124"/>
                <a:gd name="T3" fmla="*/ 125 h 15"/>
                <a:gd name="T4" fmla="+- 0 618 610"/>
                <a:gd name="T5" fmla="*/ T4 w 15"/>
                <a:gd name="T6" fmla="+- 0 125 124"/>
                <a:gd name="T7" fmla="*/ 125 h 15"/>
                <a:gd name="T8" fmla="+- 0 620 610"/>
                <a:gd name="T9" fmla="*/ T8 w 15"/>
                <a:gd name="T10" fmla="+- 0 125 124"/>
                <a:gd name="T11" fmla="*/ 125 h 15"/>
                <a:gd name="T12" fmla="+- 0 623 610"/>
                <a:gd name="T13" fmla="*/ T12 w 15"/>
                <a:gd name="T14" fmla="+- 0 127 124"/>
                <a:gd name="T15" fmla="*/ 127 h 15"/>
                <a:gd name="T16" fmla="+- 0 623 610"/>
                <a:gd name="T17" fmla="*/ T16 w 15"/>
                <a:gd name="T18" fmla="+- 0 129 124"/>
                <a:gd name="T19" fmla="*/ 129 h 15"/>
                <a:gd name="T20" fmla="+- 0 623 610"/>
                <a:gd name="T21" fmla="*/ T20 w 15"/>
                <a:gd name="T22" fmla="+- 0 133 124"/>
                <a:gd name="T23" fmla="*/ 133 h 15"/>
                <a:gd name="T24" fmla="+- 0 623 610"/>
                <a:gd name="T25" fmla="*/ T24 w 15"/>
                <a:gd name="T26" fmla="+- 0 134 124"/>
                <a:gd name="T27" fmla="*/ 134 h 15"/>
                <a:gd name="T28" fmla="+- 0 621 610"/>
                <a:gd name="T29" fmla="*/ T28 w 15"/>
                <a:gd name="T30" fmla="+- 0 136 124"/>
                <a:gd name="T31" fmla="*/ 136 h 15"/>
                <a:gd name="T32" fmla="+- 0 619 610"/>
                <a:gd name="T33" fmla="*/ T32 w 15"/>
                <a:gd name="T34" fmla="+- 0 137 124"/>
                <a:gd name="T35" fmla="*/ 137 h 15"/>
                <a:gd name="T36" fmla="+- 0 621 610"/>
                <a:gd name="T37" fmla="*/ T36 w 15"/>
                <a:gd name="T38" fmla="+- 0 137 124"/>
                <a:gd name="T39" fmla="*/ 137 h 15"/>
                <a:gd name="T40" fmla="+- 0 624 610"/>
                <a:gd name="T41" fmla="*/ T40 w 15"/>
                <a:gd name="T42" fmla="+- 0 134 124"/>
                <a:gd name="T43" fmla="*/ 134 h 15"/>
                <a:gd name="T44" fmla="+- 0 624 610"/>
                <a:gd name="T45" fmla="*/ T44 w 15"/>
                <a:gd name="T46" fmla="+- 0 133 124"/>
                <a:gd name="T47" fmla="*/ 133 h 15"/>
                <a:gd name="T48" fmla="+- 0 624 610"/>
                <a:gd name="T49" fmla="*/ T48 w 15"/>
                <a:gd name="T50" fmla="+- 0 129 124"/>
                <a:gd name="T51" fmla="*/ 129 h 15"/>
                <a:gd name="T52" fmla="+- 0 624 610"/>
                <a:gd name="T53" fmla="*/ T52 w 15"/>
                <a:gd name="T54" fmla="+- 0 127 124"/>
                <a:gd name="T55" fmla="*/ 127 h 15"/>
                <a:gd name="T56" fmla="+- 0 621 610"/>
                <a:gd name="T57" fmla="*/ T56 w 15"/>
                <a:gd name="T58" fmla="+- 0 125 124"/>
                <a:gd name="T59" fmla="*/ 125 h 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5" h="15">
                  <a:moveTo>
                    <a:pt x="11" y="1"/>
                  </a:moveTo>
                  <a:lnTo>
                    <a:pt x="8" y="1"/>
                  </a:lnTo>
                  <a:lnTo>
                    <a:pt x="10" y="1"/>
                  </a:lnTo>
                  <a:lnTo>
                    <a:pt x="13" y="3"/>
                  </a:lnTo>
                  <a:lnTo>
                    <a:pt x="13" y="5"/>
                  </a:lnTo>
                  <a:lnTo>
                    <a:pt x="13" y="9"/>
                  </a:lnTo>
                  <a:lnTo>
                    <a:pt x="13" y="10"/>
                  </a:lnTo>
                  <a:lnTo>
                    <a:pt x="11" y="12"/>
                  </a:lnTo>
                  <a:lnTo>
                    <a:pt x="9" y="13"/>
                  </a:lnTo>
                  <a:lnTo>
                    <a:pt x="11" y="13"/>
                  </a:lnTo>
                  <a:lnTo>
                    <a:pt x="14" y="10"/>
                  </a:lnTo>
                  <a:lnTo>
                    <a:pt x="14" y="9"/>
                  </a:lnTo>
                  <a:lnTo>
                    <a:pt x="14" y="5"/>
                  </a:lnTo>
                  <a:lnTo>
                    <a:pt x="14" y="3"/>
                  </a:lnTo>
                  <a:lnTo>
                    <a:pt x="11" y="1"/>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51" name="Freeform 3718">
              <a:extLst>
                <a:ext uri="{FF2B5EF4-FFF2-40B4-BE49-F238E27FC236}">
                  <a16:creationId xmlns:a16="http://schemas.microsoft.com/office/drawing/2014/main" id="{00000000-0008-0000-0000-000053030000}"/>
                </a:ext>
              </a:extLst>
            </xdr:cNvPr>
            <xdr:cNvSpPr>
              <a:spLocks/>
            </xdr:cNvSpPr>
          </xdr:nvSpPr>
          <xdr:spPr bwMode="auto">
            <a:xfrm>
              <a:off x="610" y="124"/>
              <a:ext cx="15" cy="15"/>
            </a:xfrm>
            <a:custGeom>
              <a:avLst/>
              <a:gdLst>
                <a:gd name="T0" fmla="+- 0 613 610"/>
                <a:gd name="T1" fmla="*/ T0 w 15"/>
                <a:gd name="T2" fmla="+- 0 136 124"/>
                <a:gd name="T3" fmla="*/ 136 h 15"/>
                <a:gd name="T4" fmla="+- 0 613 610"/>
                <a:gd name="T5" fmla="*/ T4 w 15"/>
                <a:gd name="T6" fmla="+- 0 136 124"/>
                <a:gd name="T7" fmla="*/ 136 h 15"/>
                <a:gd name="T8" fmla="+- 0 613 610"/>
                <a:gd name="T9" fmla="*/ T8 w 15"/>
                <a:gd name="T10" fmla="+- 0 136 124"/>
                <a:gd name="T11" fmla="*/ 136 h 15"/>
                <a:gd name="T12" fmla="+- 0 613 610"/>
                <a:gd name="T13" fmla="*/ T12 w 15"/>
                <a:gd name="T14" fmla="+- 0 136 124"/>
                <a:gd name="T15" fmla="*/ 136 h 15"/>
              </a:gdLst>
              <a:ahLst/>
              <a:cxnLst>
                <a:cxn ang="0">
                  <a:pos x="T1" y="T3"/>
                </a:cxn>
                <a:cxn ang="0">
                  <a:pos x="T5" y="T7"/>
                </a:cxn>
                <a:cxn ang="0">
                  <a:pos x="T9" y="T11"/>
                </a:cxn>
                <a:cxn ang="0">
                  <a:pos x="T13" y="T15"/>
                </a:cxn>
              </a:cxnLst>
              <a:rect l="0" t="0" r="r" b="b"/>
              <a:pathLst>
                <a:path w="15" h="15">
                  <a:moveTo>
                    <a:pt x="3" y="12"/>
                  </a:moveTo>
                  <a:lnTo>
                    <a:pt x="3" y="12"/>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21" name="Group 720">
            <a:extLst>
              <a:ext uri="{FF2B5EF4-FFF2-40B4-BE49-F238E27FC236}">
                <a16:creationId xmlns:a16="http://schemas.microsoft.com/office/drawing/2014/main" id="{00000000-0008-0000-0000-0000D1020000}"/>
              </a:ext>
            </a:extLst>
          </xdr:cNvPr>
          <xdr:cNvGrpSpPr>
            <a:grpSpLocks/>
          </xdr:cNvGrpSpPr>
        </xdr:nvGrpSpPr>
        <xdr:grpSpPr bwMode="auto">
          <a:xfrm>
            <a:off x="613" y="130"/>
            <a:ext cx="10" cy="8"/>
            <a:chOff x="613" y="130"/>
            <a:chExt cx="10" cy="8"/>
          </a:xfrm>
        </xdr:grpSpPr>
        <xdr:sp macro="" textlink="">
          <xdr:nvSpPr>
            <xdr:cNvPr id="847" name="Freeform 3716">
              <a:extLst>
                <a:ext uri="{FF2B5EF4-FFF2-40B4-BE49-F238E27FC236}">
                  <a16:creationId xmlns:a16="http://schemas.microsoft.com/office/drawing/2014/main" id="{00000000-0008-0000-0000-00004F030000}"/>
                </a:ext>
              </a:extLst>
            </xdr:cNvPr>
            <xdr:cNvSpPr>
              <a:spLocks/>
            </xdr:cNvSpPr>
          </xdr:nvSpPr>
          <xdr:spPr bwMode="auto">
            <a:xfrm>
              <a:off x="613" y="130"/>
              <a:ext cx="10" cy="8"/>
            </a:xfrm>
            <a:custGeom>
              <a:avLst/>
              <a:gdLst>
                <a:gd name="T0" fmla="+- 0 613 613"/>
                <a:gd name="T1" fmla="*/ T0 w 10"/>
                <a:gd name="T2" fmla="+- 0 134 130"/>
                <a:gd name="T3" fmla="*/ 134 h 8"/>
                <a:gd name="T4" fmla="+- 0 615 613"/>
                <a:gd name="T5" fmla="*/ T4 w 10"/>
                <a:gd name="T6" fmla="+- 0 136 130"/>
                <a:gd name="T7" fmla="*/ 136 h 8"/>
                <a:gd name="T8" fmla="+- 0 617 613"/>
                <a:gd name="T9" fmla="*/ T8 w 10"/>
                <a:gd name="T10" fmla="+- 0 137 130"/>
                <a:gd name="T11" fmla="*/ 137 h 8"/>
                <a:gd name="T12" fmla="+- 0 620 613"/>
                <a:gd name="T13" fmla="*/ T12 w 10"/>
                <a:gd name="T14" fmla="+- 0 135 130"/>
                <a:gd name="T15" fmla="*/ 135 h 8"/>
                <a:gd name="T16" fmla="+- 0 614 613"/>
                <a:gd name="T17" fmla="*/ T16 w 10"/>
                <a:gd name="T18" fmla="+- 0 135 130"/>
                <a:gd name="T19" fmla="*/ 135 h 8"/>
                <a:gd name="T20" fmla="+- 0 613 613"/>
                <a:gd name="T21" fmla="*/ T20 w 10"/>
                <a:gd name="T22" fmla="+- 0 134 130"/>
                <a:gd name="T23" fmla="*/ 134 h 8"/>
              </a:gdLst>
              <a:ahLst/>
              <a:cxnLst>
                <a:cxn ang="0">
                  <a:pos x="T1" y="T3"/>
                </a:cxn>
                <a:cxn ang="0">
                  <a:pos x="T5" y="T7"/>
                </a:cxn>
                <a:cxn ang="0">
                  <a:pos x="T9" y="T11"/>
                </a:cxn>
                <a:cxn ang="0">
                  <a:pos x="T13" y="T15"/>
                </a:cxn>
                <a:cxn ang="0">
                  <a:pos x="T17" y="T19"/>
                </a:cxn>
                <a:cxn ang="0">
                  <a:pos x="T21" y="T23"/>
                </a:cxn>
              </a:cxnLst>
              <a:rect l="0" t="0" r="r" b="b"/>
              <a:pathLst>
                <a:path w="10" h="8">
                  <a:moveTo>
                    <a:pt x="0" y="4"/>
                  </a:moveTo>
                  <a:lnTo>
                    <a:pt x="2" y="6"/>
                  </a:lnTo>
                  <a:lnTo>
                    <a:pt x="4" y="7"/>
                  </a:lnTo>
                  <a:lnTo>
                    <a:pt x="7" y="5"/>
                  </a:lnTo>
                  <a:lnTo>
                    <a:pt x="1" y="5"/>
                  </a:lnTo>
                  <a:lnTo>
                    <a:pt x="0" y="4"/>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48" name="Freeform 3715">
              <a:extLst>
                <a:ext uri="{FF2B5EF4-FFF2-40B4-BE49-F238E27FC236}">
                  <a16:creationId xmlns:a16="http://schemas.microsoft.com/office/drawing/2014/main" id="{00000000-0008-0000-0000-000050030000}"/>
                </a:ext>
              </a:extLst>
            </xdr:cNvPr>
            <xdr:cNvSpPr>
              <a:spLocks/>
            </xdr:cNvSpPr>
          </xdr:nvSpPr>
          <xdr:spPr bwMode="auto">
            <a:xfrm>
              <a:off x="613" y="130"/>
              <a:ext cx="10" cy="8"/>
            </a:xfrm>
            <a:custGeom>
              <a:avLst/>
              <a:gdLst>
                <a:gd name="T0" fmla="+- 0 622 613"/>
                <a:gd name="T1" fmla="*/ T0 w 10"/>
                <a:gd name="T2" fmla="+- 0 130 130"/>
                <a:gd name="T3" fmla="*/ 130 h 8"/>
                <a:gd name="T4" fmla="+- 0 622 613"/>
                <a:gd name="T5" fmla="*/ T4 w 10"/>
                <a:gd name="T6" fmla="+- 0 131 130"/>
                <a:gd name="T7" fmla="*/ 131 h 8"/>
                <a:gd name="T8" fmla="+- 0 620 613"/>
                <a:gd name="T9" fmla="*/ T8 w 10"/>
                <a:gd name="T10" fmla="+- 0 133 130"/>
                <a:gd name="T11" fmla="*/ 133 h 8"/>
                <a:gd name="T12" fmla="+- 0 617 613"/>
                <a:gd name="T13" fmla="*/ T12 w 10"/>
                <a:gd name="T14" fmla="+- 0 135 130"/>
                <a:gd name="T15" fmla="*/ 135 h 8"/>
                <a:gd name="T16" fmla="+- 0 620 613"/>
                <a:gd name="T17" fmla="*/ T16 w 10"/>
                <a:gd name="T18" fmla="+- 0 135 130"/>
                <a:gd name="T19" fmla="*/ 135 h 8"/>
                <a:gd name="T20" fmla="+- 0 622 613"/>
                <a:gd name="T21" fmla="*/ T20 w 10"/>
                <a:gd name="T22" fmla="+- 0 135 130"/>
                <a:gd name="T23" fmla="*/ 135 h 8"/>
                <a:gd name="T24" fmla="+- 0 622 613"/>
                <a:gd name="T25" fmla="*/ T24 w 10"/>
                <a:gd name="T26" fmla="+- 0 132 130"/>
                <a:gd name="T27" fmla="*/ 132 h 8"/>
                <a:gd name="T28" fmla="+- 0 622 613"/>
                <a:gd name="T29" fmla="*/ T28 w 10"/>
                <a:gd name="T30" fmla="+- 0 130 130"/>
                <a:gd name="T31" fmla="*/ 130 h 8"/>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10" h="8">
                  <a:moveTo>
                    <a:pt x="9" y="0"/>
                  </a:moveTo>
                  <a:lnTo>
                    <a:pt x="9" y="1"/>
                  </a:lnTo>
                  <a:lnTo>
                    <a:pt x="7" y="3"/>
                  </a:lnTo>
                  <a:lnTo>
                    <a:pt x="4" y="5"/>
                  </a:lnTo>
                  <a:lnTo>
                    <a:pt x="7" y="5"/>
                  </a:lnTo>
                  <a:lnTo>
                    <a:pt x="9" y="5"/>
                  </a:lnTo>
                  <a:lnTo>
                    <a:pt x="9" y="2"/>
                  </a:lnTo>
                  <a:lnTo>
                    <a:pt x="9"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22" name="Group 721">
            <a:extLst>
              <a:ext uri="{FF2B5EF4-FFF2-40B4-BE49-F238E27FC236}">
                <a16:creationId xmlns:a16="http://schemas.microsoft.com/office/drawing/2014/main" id="{00000000-0008-0000-0000-0000D2020000}"/>
              </a:ext>
            </a:extLst>
          </xdr:cNvPr>
          <xdr:cNvGrpSpPr>
            <a:grpSpLocks/>
          </xdr:cNvGrpSpPr>
        </xdr:nvGrpSpPr>
        <xdr:grpSpPr bwMode="auto">
          <a:xfrm>
            <a:off x="615" y="126"/>
            <a:ext cx="5" cy="5"/>
            <a:chOff x="615" y="126"/>
            <a:chExt cx="5" cy="5"/>
          </a:xfrm>
        </xdr:grpSpPr>
        <xdr:sp macro="" textlink="">
          <xdr:nvSpPr>
            <xdr:cNvPr id="844" name="Freeform 3713">
              <a:extLst>
                <a:ext uri="{FF2B5EF4-FFF2-40B4-BE49-F238E27FC236}">
                  <a16:creationId xmlns:a16="http://schemas.microsoft.com/office/drawing/2014/main" id="{00000000-0008-0000-0000-00004C030000}"/>
                </a:ext>
              </a:extLst>
            </xdr:cNvPr>
            <xdr:cNvSpPr>
              <a:spLocks/>
            </xdr:cNvSpPr>
          </xdr:nvSpPr>
          <xdr:spPr bwMode="auto">
            <a:xfrm>
              <a:off x="615" y="126"/>
              <a:ext cx="5" cy="5"/>
            </a:xfrm>
            <a:custGeom>
              <a:avLst/>
              <a:gdLst>
                <a:gd name="T0" fmla="+- 0 618 615"/>
                <a:gd name="T1" fmla="*/ T0 w 5"/>
                <a:gd name="T2" fmla="+- 0 126 126"/>
                <a:gd name="T3" fmla="*/ 126 h 5"/>
                <a:gd name="T4" fmla="+- 0 616 615"/>
                <a:gd name="T5" fmla="*/ T4 w 5"/>
                <a:gd name="T6" fmla="+- 0 126 126"/>
                <a:gd name="T7" fmla="*/ 126 h 5"/>
                <a:gd name="T8" fmla="+- 0 615 615"/>
                <a:gd name="T9" fmla="*/ T8 w 5"/>
                <a:gd name="T10" fmla="+- 0 127 126"/>
                <a:gd name="T11" fmla="*/ 127 h 5"/>
                <a:gd name="T12" fmla="+- 0 615 615"/>
                <a:gd name="T13" fmla="*/ T12 w 5"/>
                <a:gd name="T14" fmla="+- 0 129 126"/>
                <a:gd name="T15" fmla="*/ 129 h 5"/>
                <a:gd name="T16" fmla="+- 0 616 615"/>
                <a:gd name="T17" fmla="*/ T16 w 5"/>
                <a:gd name="T18" fmla="+- 0 130 126"/>
                <a:gd name="T19" fmla="*/ 130 h 5"/>
                <a:gd name="T20" fmla="+- 0 618 615"/>
                <a:gd name="T21" fmla="*/ T20 w 5"/>
                <a:gd name="T22" fmla="+- 0 130 126"/>
                <a:gd name="T23" fmla="*/ 130 h 5"/>
                <a:gd name="T24" fmla="+- 0 619 615"/>
                <a:gd name="T25" fmla="*/ T24 w 5"/>
                <a:gd name="T26" fmla="+- 0 129 126"/>
                <a:gd name="T27" fmla="*/ 129 h 5"/>
                <a:gd name="T28" fmla="+- 0 619 615"/>
                <a:gd name="T29" fmla="*/ T28 w 5"/>
                <a:gd name="T30" fmla="+- 0 127 126"/>
                <a:gd name="T31" fmla="*/ 127 h 5"/>
                <a:gd name="T32" fmla="+- 0 618 615"/>
                <a:gd name="T33" fmla="*/ T32 w 5"/>
                <a:gd name="T34" fmla="+- 0 126 126"/>
                <a:gd name="T35" fmla="*/ 126 h 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5" h="5">
                  <a:moveTo>
                    <a:pt x="3" y="0"/>
                  </a:moveTo>
                  <a:lnTo>
                    <a:pt x="1" y="0"/>
                  </a:lnTo>
                  <a:lnTo>
                    <a:pt x="0" y="1"/>
                  </a:lnTo>
                  <a:lnTo>
                    <a:pt x="0" y="3"/>
                  </a:lnTo>
                  <a:lnTo>
                    <a:pt x="1" y="4"/>
                  </a:lnTo>
                  <a:lnTo>
                    <a:pt x="3" y="4"/>
                  </a:lnTo>
                  <a:lnTo>
                    <a:pt x="4" y="3"/>
                  </a:lnTo>
                  <a:lnTo>
                    <a:pt x="4" y="1"/>
                  </a:lnTo>
                  <a:lnTo>
                    <a:pt x="3"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845" name="Picture 844">
              <a:extLst>
                <a:ext uri="{FF2B5EF4-FFF2-40B4-BE49-F238E27FC236}">
                  <a16:creationId xmlns:a16="http://schemas.microsoft.com/office/drawing/2014/main" id="{00000000-0008-0000-0000-00004D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 y="134"/>
              <a:ext cx="15" cy="1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6" name="Picture 845">
              <a:extLst>
                <a:ext uri="{FF2B5EF4-FFF2-40B4-BE49-F238E27FC236}">
                  <a16:creationId xmlns:a16="http://schemas.microsoft.com/office/drawing/2014/main" id="{00000000-0008-0000-0000-00004E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 y="134"/>
              <a:ext cx="15" cy="1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23" name="Group 722">
            <a:extLst>
              <a:ext uri="{FF2B5EF4-FFF2-40B4-BE49-F238E27FC236}">
                <a16:creationId xmlns:a16="http://schemas.microsoft.com/office/drawing/2014/main" id="{00000000-0008-0000-0000-0000D3020000}"/>
              </a:ext>
            </a:extLst>
          </xdr:cNvPr>
          <xdr:cNvGrpSpPr>
            <a:grpSpLocks/>
          </xdr:cNvGrpSpPr>
        </xdr:nvGrpSpPr>
        <xdr:grpSpPr bwMode="auto">
          <a:xfrm>
            <a:off x="610" y="134"/>
            <a:ext cx="15" cy="15"/>
            <a:chOff x="610" y="134"/>
            <a:chExt cx="15" cy="15"/>
          </a:xfrm>
        </xdr:grpSpPr>
        <xdr:sp macro="" textlink="">
          <xdr:nvSpPr>
            <xdr:cNvPr id="841" name="Freeform 3709">
              <a:extLst>
                <a:ext uri="{FF2B5EF4-FFF2-40B4-BE49-F238E27FC236}">
                  <a16:creationId xmlns:a16="http://schemas.microsoft.com/office/drawing/2014/main" id="{00000000-0008-0000-0000-000049030000}"/>
                </a:ext>
              </a:extLst>
            </xdr:cNvPr>
            <xdr:cNvSpPr>
              <a:spLocks/>
            </xdr:cNvSpPr>
          </xdr:nvSpPr>
          <xdr:spPr bwMode="auto">
            <a:xfrm>
              <a:off x="610" y="134"/>
              <a:ext cx="15" cy="15"/>
            </a:xfrm>
            <a:custGeom>
              <a:avLst/>
              <a:gdLst>
                <a:gd name="T0" fmla="+- 0 619 610"/>
                <a:gd name="T1" fmla="*/ T0 w 15"/>
                <a:gd name="T2" fmla="+- 0 134 134"/>
                <a:gd name="T3" fmla="*/ 134 h 15"/>
                <a:gd name="T4" fmla="+- 0 615 610"/>
                <a:gd name="T5" fmla="*/ T4 w 15"/>
                <a:gd name="T6" fmla="+- 0 134 134"/>
                <a:gd name="T7" fmla="*/ 134 h 15"/>
                <a:gd name="T8" fmla="+- 0 613 610"/>
                <a:gd name="T9" fmla="*/ T8 w 15"/>
                <a:gd name="T10" fmla="+- 0 134 134"/>
                <a:gd name="T11" fmla="*/ 134 h 15"/>
                <a:gd name="T12" fmla="+- 0 610 610"/>
                <a:gd name="T13" fmla="*/ T12 w 15"/>
                <a:gd name="T14" fmla="+- 0 138 134"/>
                <a:gd name="T15" fmla="*/ 138 h 15"/>
                <a:gd name="T16" fmla="+- 0 610 610"/>
                <a:gd name="T17" fmla="*/ T16 w 15"/>
                <a:gd name="T18" fmla="+- 0 139 134"/>
                <a:gd name="T19" fmla="*/ 139 h 15"/>
                <a:gd name="T20" fmla="+- 0 610 610"/>
                <a:gd name="T21" fmla="*/ T20 w 15"/>
                <a:gd name="T22" fmla="+- 0 143 134"/>
                <a:gd name="T23" fmla="*/ 143 h 15"/>
                <a:gd name="T24" fmla="+- 0 611 610"/>
                <a:gd name="T25" fmla="*/ T24 w 15"/>
                <a:gd name="T26" fmla="+- 0 145 134"/>
                <a:gd name="T27" fmla="*/ 145 h 15"/>
                <a:gd name="T28" fmla="+- 0 614 610"/>
                <a:gd name="T29" fmla="*/ T28 w 15"/>
                <a:gd name="T30" fmla="+- 0 148 134"/>
                <a:gd name="T31" fmla="*/ 148 h 15"/>
                <a:gd name="T32" fmla="+- 0 615 610"/>
                <a:gd name="T33" fmla="*/ T32 w 15"/>
                <a:gd name="T34" fmla="+- 0 148 134"/>
                <a:gd name="T35" fmla="*/ 148 h 15"/>
                <a:gd name="T36" fmla="+- 0 619 610"/>
                <a:gd name="T37" fmla="*/ T36 w 15"/>
                <a:gd name="T38" fmla="+- 0 148 134"/>
                <a:gd name="T39" fmla="*/ 148 h 15"/>
                <a:gd name="T40" fmla="+- 0 621 610"/>
                <a:gd name="T41" fmla="*/ T40 w 15"/>
                <a:gd name="T42" fmla="+- 0 147 134"/>
                <a:gd name="T43" fmla="*/ 147 h 15"/>
                <a:gd name="T44" fmla="+- 0 621 610"/>
                <a:gd name="T45" fmla="*/ T44 w 15"/>
                <a:gd name="T46" fmla="+- 0 147 134"/>
                <a:gd name="T47" fmla="*/ 147 h 15"/>
                <a:gd name="T48" fmla="+- 0 616 610"/>
                <a:gd name="T49" fmla="*/ T48 w 15"/>
                <a:gd name="T50" fmla="+- 0 147 134"/>
                <a:gd name="T51" fmla="*/ 147 h 15"/>
                <a:gd name="T52" fmla="+- 0 614 610"/>
                <a:gd name="T53" fmla="*/ T52 w 15"/>
                <a:gd name="T54" fmla="+- 0 147 134"/>
                <a:gd name="T55" fmla="*/ 147 h 15"/>
                <a:gd name="T56" fmla="+- 0 613 610"/>
                <a:gd name="T57" fmla="*/ T56 w 15"/>
                <a:gd name="T58" fmla="+- 0 146 134"/>
                <a:gd name="T59" fmla="*/ 146 h 15"/>
                <a:gd name="T60" fmla="+- 0 613 610"/>
                <a:gd name="T61" fmla="*/ T60 w 15"/>
                <a:gd name="T62" fmla="+- 0 146 134"/>
                <a:gd name="T63" fmla="*/ 146 h 15"/>
                <a:gd name="T64" fmla="+- 0 613 610"/>
                <a:gd name="T65" fmla="*/ T64 w 15"/>
                <a:gd name="T66" fmla="+- 0 146 134"/>
                <a:gd name="T67" fmla="*/ 146 h 15"/>
                <a:gd name="T68" fmla="+- 0 612 610"/>
                <a:gd name="T69" fmla="*/ T68 w 15"/>
                <a:gd name="T70" fmla="+- 0 144 134"/>
                <a:gd name="T71" fmla="*/ 144 h 15"/>
                <a:gd name="T72" fmla="+- 0 611 610"/>
                <a:gd name="T73" fmla="*/ T72 w 15"/>
                <a:gd name="T74" fmla="+- 0 143 134"/>
                <a:gd name="T75" fmla="*/ 143 h 15"/>
                <a:gd name="T76" fmla="+- 0 611 610"/>
                <a:gd name="T77" fmla="*/ T76 w 15"/>
                <a:gd name="T78" fmla="+- 0 139 134"/>
                <a:gd name="T79" fmla="*/ 139 h 15"/>
                <a:gd name="T80" fmla="+- 0 611 610"/>
                <a:gd name="T81" fmla="*/ T80 w 15"/>
                <a:gd name="T82" fmla="+- 0 138 134"/>
                <a:gd name="T83" fmla="*/ 138 h 15"/>
                <a:gd name="T84" fmla="+- 0 613 610"/>
                <a:gd name="T85" fmla="*/ T84 w 15"/>
                <a:gd name="T86" fmla="+- 0 135 134"/>
                <a:gd name="T87" fmla="*/ 135 h 15"/>
                <a:gd name="T88" fmla="+- 0 615 610"/>
                <a:gd name="T89" fmla="*/ T88 w 15"/>
                <a:gd name="T90" fmla="+- 0 135 134"/>
                <a:gd name="T91" fmla="*/ 135 h 15"/>
                <a:gd name="T92" fmla="+- 0 621 610"/>
                <a:gd name="T93" fmla="*/ T92 w 15"/>
                <a:gd name="T94" fmla="+- 0 135 134"/>
                <a:gd name="T95" fmla="*/ 135 h 15"/>
                <a:gd name="T96" fmla="+- 0 620 610"/>
                <a:gd name="T97" fmla="*/ T96 w 15"/>
                <a:gd name="T98" fmla="+- 0 134 134"/>
                <a:gd name="T99" fmla="*/ 134 h 15"/>
                <a:gd name="T100" fmla="+- 0 619 610"/>
                <a:gd name="T101" fmla="*/ T100 w 15"/>
                <a:gd name="T102" fmla="+- 0 134 134"/>
                <a:gd name="T103" fmla="*/ 134 h 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Lst>
              <a:rect l="0" t="0" r="r" b="b"/>
              <a:pathLst>
                <a:path w="15" h="15">
                  <a:moveTo>
                    <a:pt x="9" y="0"/>
                  </a:moveTo>
                  <a:lnTo>
                    <a:pt x="5" y="0"/>
                  </a:lnTo>
                  <a:lnTo>
                    <a:pt x="3" y="0"/>
                  </a:lnTo>
                  <a:lnTo>
                    <a:pt x="0" y="4"/>
                  </a:lnTo>
                  <a:lnTo>
                    <a:pt x="0" y="5"/>
                  </a:lnTo>
                  <a:lnTo>
                    <a:pt x="0" y="9"/>
                  </a:lnTo>
                  <a:lnTo>
                    <a:pt x="1" y="11"/>
                  </a:lnTo>
                  <a:lnTo>
                    <a:pt x="4" y="14"/>
                  </a:lnTo>
                  <a:lnTo>
                    <a:pt x="5" y="14"/>
                  </a:lnTo>
                  <a:lnTo>
                    <a:pt x="9" y="14"/>
                  </a:lnTo>
                  <a:lnTo>
                    <a:pt x="11" y="13"/>
                  </a:lnTo>
                  <a:lnTo>
                    <a:pt x="6" y="13"/>
                  </a:lnTo>
                  <a:lnTo>
                    <a:pt x="4" y="13"/>
                  </a:lnTo>
                  <a:lnTo>
                    <a:pt x="3" y="12"/>
                  </a:lnTo>
                  <a:lnTo>
                    <a:pt x="2" y="10"/>
                  </a:lnTo>
                  <a:lnTo>
                    <a:pt x="1" y="9"/>
                  </a:lnTo>
                  <a:lnTo>
                    <a:pt x="1" y="5"/>
                  </a:lnTo>
                  <a:lnTo>
                    <a:pt x="1" y="4"/>
                  </a:lnTo>
                  <a:lnTo>
                    <a:pt x="3" y="1"/>
                  </a:lnTo>
                  <a:lnTo>
                    <a:pt x="5" y="1"/>
                  </a:lnTo>
                  <a:lnTo>
                    <a:pt x="11" y="1"/>
                  </a:lnTo>
                  <a:lnTo>
                    <a:pt x="10" y="0"/>
                  </a:lnTo>
                  <a:lnTo>
                    <a:pt x="9" y="0"/>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42" name="Freeform 3708">
              <a:extLst>
                <a:ext uri="{FF2B5EF4-FFF2-40B4-BE49-F238E27FC236}">
                  <a16:creationId xmlns:a16="http://schemas.microsoft.com/office/drawing/2014/main" id="{00000000-0008-0000-0000-00004A030000}"/>
                </a:ext>
              </a:extLst>
            </xdr:cNvPr>
            <xdr:cNvSpPr>
              <a:spLocks/>
            </xdr:cNvSpPr>
          </xdr:nvSpPr>
          <xdr:spPr bwMode="auto">
            <a:xfrm>
              <a:off x="610" y="134"/>
              <a:ext cx="15" cy="15"/>
            </a:xfrm>
            <a:custGeom>
              <a:avLst/>
              <a:gdLst>
                <a:gd name="T0" fmla="+- 0 621 610"/>
                <a:gd name="T1" fmla="*/ T0 w 15"/>
                <a:gd name="T2" fmla="+- 0 135 134"/>
                <a:gd name="T3" fmla="*/ 135 h 15"/>
                <a:gd name="T4" fmla="+- 0 618 610"/>
                <a:gd name="T5" fmla="*/ T4 w 15"/>
                <a:gd name="T6" fmla="+- 0 135 134"/>
                <a:gd name="T7" fmla="*/ 135 h 15"/>
                <a:gd name="T8" fmla="+- 0 620 610"/>
                <a:gd name="T9" fmla="*/ T8 w 15"/>
                <a:gd name="T10" fmla="+- 0 135 134"/>
                <a:gd name="T11" fmla="*/ 135 h 15"/>
                <a:gd name="T12" fmla="+- 0 621 610"/>
                <a:gd name="T13" fmla="*/ T12 w 15"/>
                <a:gd name="T14" fmla="+- 0 136 134"/>
                <a:gd name="T15" fmla="*/ 136 h 15"/>
                <a:gd name="T16" fmla="+- 0 623 610"/>
                <a:gd name="T17" fmla="*/ T16 w 15"/>
                <a:gd name="T18" fmla="+- 0 137 134"/>
                <a:gd name="T19" fmla="*/ 137 h 15"/>
                <a:gd name="T20" fmla="+- 0 623 610"/>
                <a:gd name="T21" fmla="*/ T20 w 15"/>
                <a:gd name="T22" fmla="+- 0 139 134"/>
                <a:gd name="T23" fmla="*/ 139 h 15"/>
                <a:gd name="T24" fmla="+- 0 623 610"/>
                <a:gd name="T25" fmla="*/ T24 w 15"/>
                <a:gd name="T26" fmla="+- 0 143 134"/>
                <a:gd name="T27" fmla="*/ 143 h 15"/>
                <a:gd name="T28" fmla="+- 0 623 610"/>
                <a:gd name="T29" fmla="*/ T28 w 15"/>
                <a:gd name="T30" fmla="+- 0 144 134"/>
                <a:gd name="T31" fmla="*/ 144 h 15"/>
                <a:gd name="T32" fmla="+- 0 621 610"/>
                <a:gd name="T33" fmla="*/ T32 w 15"/>
                <a:gd name="T34" fmla="+- 0 146 134"/>
                <a:gd name="T35" fmla="*/ 146 h 15"/>
                <a:gd name="T36" fmla="+- 0 619 610"/>
                <a:gd name="T37" fmla="*/ T36 w 15"/>
                <a:gd name="T38" fmla="+- 0 147 134"/>
                <a:gd name="T39" fmla="*/ 147 h 15"/>
                <a:gd name="T40" fmla="+- 0 621 610"/>
                <a:gd name="T41" fmla="*/ T40 w 15"/>
                <a:gd name="T42" fmla="+- 0 147 134"/>
                <a:gd name="T43" fmla="*/ 147 h 15"/>
                <a:gd name="T44" fmla="+- 0 624 610"/>
                <a:gd name="T45" fmla="*/ T44 w 15"/>
                <a:gd name="T46" fmla="+- 0 144 134"/>
                <a:gd name="T47" fmla="*/ 144 h 15"/>
                <a:gd name="T48" fmla="+- 0 624 610"/>
                <a:gd name="T49" fmla="*/ T48 w 15"/>
                <a:gd name="T50" fmla="+- 0 143 134"/>
                <a:gd name="T51" fmla="*/ 143 h 15"/>
                <a:gd name="T52" fmla="+- 0 624 610"/>
                <a:gd name="T53" fmla="*/ T52 w 15"/>
                <a:gd name="T54" fmla="+- 0 139 134"/>
                <a:gd name="T55" fmla="*/ 139 h 15"/>
                <a:gd name="T56" fmla="+- 0 624 610"/>
                <a:gd name="T57" fmla="*/ T56 w 15"/>
                <a:gd name="T58" fmla="+- 0 137 134"/>
                <a:gd name="T59" fmla="*/ 137 h 15"/>
                <a:gd name="T60" fmla="+- 0 621 610"/>
                <a:gd name="T61" fmla="*/ T60 w 15"/>
                <a:gd name="T62" fmla="+- 0 135 134"/>
                <a:gd name="T63" fmla="*/ 135 h 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15" h="15">
                  <a:moveTo>
                    <a:pt x="11" y="1"/>
                  </a:moveTo>
                  <a:lnTo>
                    <a:pt x="8" y="1"/>
                  </a:lnTo>
                  <a:lnTo>
                    <a:pt x="10" y="1"/>
                  </a:lnTo>
                  <a:lnTo>
                    <a:pt x="11" y="2"/>
                  </a:lnTo>
                  <a:lnTo>
                    <a:pt x="13" y="3"/>
                  </a:lnTo>
                  <a:lnTo>
                    <a:pt x="13" y="5"/>
                  </a:lnTo>
                  <a:lnTo>
                    <a:pt x="13" y="9"/>
                  </a:lnTo>
                  <a:lnTo>
                    <a:pt x="13" y="10"/>
                  </a:lnTo>
                  <a:lnTo>
                    <a:pt x="11" y="12"/>
                  </a:lnTo>
                  <a:lnTo>
                    <a:pt x="9" y="13"/>
                  </a:lnTo>
                  <a:lnTo>
                    <a:pt x="11" y="13"/>
                  </a:lnTo>
                  <a:lnTo>
                    <a:pt x="14" y="10"/>
                  </a:lnTo>
                  <a:lnTo>
                    <a:pt x="14" y="9"/>
                  </a:lnTo>
                  <a:lnTo>
                    <a:pt x="14" y="5"/>
                  </a:lnTo>
                  <a:lnTo>
                    <a:pt x="14" y="3"/>
                  </a:lnTo>
                  <a:lnTo>
                    <a:pt x="11" y="1"/>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43" name="Freeform 3707">
              <a:extLst>
                <a:ext uri="{FF2B5EF4-FFF2-40B4-BE49-F238E27FC236}">
                  <a16:creationId xmlns:a16="http://schemas.microsoft.com/office/drawing/2014/main" id="{00000000-0008-0000-0000-00004B030000}"/>
                </a:ext>
              </a:extLst>
            </xdr:cNvPr>
            <xdr:cNvSpPr>
              <a:spLocks/>
            </xdr:cNvSpPr>
          </xdr:nvSpPr>
          <xdr:spPr bwMode="auto">
            <a:xfrm>
              <a:off x="610" y="134"/>
              <a:ext cx="15" cy="15"/>
            </a:xfrm>
            <a:custGeom>
              <a:avLst/>
              <a:gdLst>
                <a:gd name="T0" fmla="+- 0 613 610"/>
                <a:gd name="T1" fmla="*/ T0 w 15"/>
                <a:gd name="T2" fmla="+- 0 146 134"/>
                <a:gd name="T3" fmla="*/ 146 h 15"/>
                <a:gd name="T4" fmla="+- 0 613 610"/>
                <a:gd name="T5" fmla="*/ T4 w 15"/>
                <a:gd name="T6" fmla="+- 0 146 134"/>
                <a:gd name="T7" fmla="*/ 146 h 15"/>
                <a:gd name="T8" fmla="+- 0 613 610"/>
                <a:gd name="T9" fmla="*/ T8 w 15"/>
                <a:gd name="T10" fmla="+- 0 146 134"/>
                <a:gd name="T11" fmla="*/ 146 h 15"/>
                <a:gd name="T12" fmla="+- 0 613 610"/>
                <a:gd name="T13" fmla="*/ T12 w 15"/>
                <a:gd name="T14" fmla="+- 0 146 134"/>
                <a:gd name="T15" fmla="*/ 146 h 15"/>
              </a:gdLst>
              <a:ahLst/>
              <a:cxnLst>
                <a:cxn ang="0">
                  <a:pos x="T1" y="T3"/>
                </a:cxn>
                <a:cxn ang="0">
                  <a:pos x="T5" y="T7"/>
                </a:cxn>
                <a:cxn ang="0">
                  <a:pos x="T9" y="T11"/>
                </a:cxn>
                <a:cxn ang="0">
                  <a:pos x="T13" y="T15"/>
                </a:cxn>
              </a:cxnLst>
              <a:rect l="0" t="0" r="r" b="b"/>
              <a:pathLst>
                <a:path w="15" h="15">
                  <a:moveTo>
                    <a:pt x="3" y="12"/>
                  </a:moveTo>
                  <a:lnTo>
                    <a:pt x="3" y="12"/>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24" name="Group 723">
            <a:extLst>
              <a:ext uri="{FF2B5EF4-FFF2-40B4-BE49-F238E27FC236}">
                <a16:creationId xmlns:a16="http://schemas.microsoft.com/office/drawing/2014/main" id="{00000000-0008-0000-0000-0000D4020000}"/>
              </a:ext>
            </a:extLst>
          </xdr:cNvPr>
          <xdr:cNvGrpSpPr>
            <a:grpSpLocks/>
          </xdr:cNvGrpSpPr>
        </xdr:nvGrpSpPr>
        <xdr:grpSpPr bwMode="auto">
          <a:xfrm>
            <a:off x="610" y="134"/>
            <a:ext cx="15" cy="15"/>
            <a:chOff x="610" y="134"/>
            <a:chExt cx="15" cy="15"/>
          </a:xfrm>
        </xdr:grpSpPr>
        <xdr:sp macro="" textlink="">
          <xdr:nvSpPr>
            <xdr:cNvPr id="838" name="Freeform 3705">
              <a:extLst>
                <a:ext uri="{FF2B5EF4-FFF2-40B4-BE49-F238E27FC236}">
                  <a16:creationId xmlns:a16="http://schemas.microsoft.com/office/drawing/2014/main" id="{00000000-0008-0000-0000-000046030000}"/>
                </a:ext>
              </a:extLst>
            </xdr:cNvPr>
            <xdr:cNvSpPr>
              <a:spLocks/>
            </xdr:cNvSpPr>
          </xdr:nvSpPr>
          <xdr:spPr bwMode="auto">
            <a:xfrm>
              <a:off x="610" y="134"/>
              <a:ext cx="15" cy="15"/>
            </a:xfrm>
            <a:custGeom>
              <a:avLst/>
              <a:gdLst>
                <a:gd name="T0" fmla="+- 0 619 610"/>
                <a:gd name="T1" fmla="*/ T0 w 15"/>
                <a:gd name="T2" fmla="+- 0 134 134"/>
                <a:gd name="T3" fmla="*/ 134 h 15"/>
                <a:gd name="T4" fmla="+- 0 615 610"/>
                <a:gd name="T5" fmla="*/ T4 w 15"/>
                <a:gd name="T6" fmla="+- 0 134 134"/>
                <a:gd name="T7" fmla="*/ 134 h 15"/>
                <a:gd name="T8" fmla="+- 0 613 610"/>
                <a:gd name="T9" fmla="*/ T8 w 15"/>
                <a:gd name="T10" fmla="+- 0 134 134"/>
                <a:gd name="T11" fmla="*/ 134 h 15"/>
                <a:gd name="T12" fmla="+- 0 610 610"/>
                <a:gd name="T13" fmla="*/ T12 w 15"/>
                <a:gd name="T14" fmla="+- 0 138 134"/>
                <a:gd name="T15" fmla="*/ 138 h 15"/>
                <a:gd name="T16" fmla="+- 0 610 610"/>
                <a:gd name="T17" fmla="*/ T16 w 15"/>
                <a:gd name="T18" fmla="+- 0 139 134"/>
                <a:gd name="T19" fmla="*/ 139 h 15"/>
                <a:gd name="T20" fmla="+- 0 610 610"/>
                <a:gd name="T21" fmla="*/ T20 w 15"/>
                <a:gd name="T22" fmla="+- 0 143 134"/>
                <a:gd name="T23" fmla="*/ 143 h 15"/>
                <a:gd name="T24" fmla="+- 0 611 610"/>
                <a:gd name="T25" fmla="*/ T24 w 15"/>
                <a:gd name="T26" fmla="+- 0 145 134"/>
                <a:gd name="T27" fmla="*/ 145 h 15"/>
                <a:gd name="T28" fmla="+- 0 614 610"/>
                <a:gd name="T29" fmla="*/ T28 w 15"/>
                <a:gd name="T30" fmla="+- 0 148 134"/>
                <a:gd name="T31" fmla="*/ 148 h 15"/>
                <a:gd name="T32" fmla="+- 0 615 610"/>
                <a:gd name="T33" fmla="*/ T32 w 15"/>
                <a:gd name="T34" fmla="+- 0 148 134"/>
                <a:gd name="T35" fmla="*/ 148 h 15"/>
                <a:gd name="T36" fmla="+- 0 619 610"/>
                <a:gd name="T37" fmla="*/ T36 w 15"/>
                <a:gd name="T38" fmla="+- 0 148 134"/>
                <a:gd name="T39" fmla="*/ 148 h 15"/>
                <a:gd name="T40" fmla="+- 0 621 610"/>
                <a:gd name="T41" fmla="*/ T40 w 15"/>
                <a:gd name="T42" fmla="+- 0 147 134"/>
                <a:gd name="T43" fmla="*/ 147 h 15"/>
                <a:gd name="T44" fmla="+- 0 621 610"/>
                <a:gd name="T45" fmla="*/ T44 w 15"/>
                <a:gd name="T46" fmla="+- 0 147 134"/>
                <a:gd name="T47" fmla="*/ 147 h 15"/>
                <a:gd name="T48" fmla="+- 0 616 610"/>
                <a:gd name="T49" fmla="*/ T48 w 15"/>
                <a:gd name="T50" fmla="+- 0 147 134"/>
                <a:gd name="T51" fmla="*/ 147 h 15"/>
                <a:gd name="T52" fmla="+- 0 614 610"/>
                <a:gd name="T53" fmla="*/ T52 w 15"/>
                <a:gd name="T54" fmla="+- 0 147 134"/>
                <a:gd name="T55" fmla="*/ 147 h 15"/>
                <a:gd name="T56" fmla="+- 0 613 610"/>
                <a:gd name="T57" fmla="*/ T56 w 15"/>
                <a:gd name="T58" fmla="+- 0 146 134"/>
                <a:gd name="T59" fmla="*/ 146 h 15"/>
                <a:gd name="T60" fmla="+- 0 613 610"/>
                <a:gd name="T61" fmla="*/ T60 w 15"/>
                <a:gd name="T62" fmla="+- 0 146 134"/>
                <a:gd name="T63" fmla="*/ 146 h 15"/>
                <a:gd name="T64" fmla="+- 0 613 610"/>
                <a:gd name="T65" fmla="*/ T64 w 15"/>
                <a:gd name="T66" fmla="+- 0 146 134"/>
                <a:gd name="T67" fmla="*/ 146 h 15"/>
                <a:gd name="T68" fmla="+- 0 612 610"/>
                <a:gd name="T69" fmla="*/ T68 w 15"/>
                <a:gd name="T70" fmla="+- 0 144 134"/>
                <a:gd name="T71" fmla="*/ 144 h 15"/>
                <a:gd name="T72" fmla="+- 0 611 610"/>
                <a:gd name="T73" fmla="*/ T72 w 15"/>
                <a:gd name="T74" fmla="+- 0 143 134"/>
                <a:gd name="T75" fmla="*/ 143 h 15"/>
                <a:gd name="T76" fmla="+- 0 611 610"/>
                <a:gd name="T77" fmla="*/ T76 w 15"/>
                <a:gd name="T78" fmla="+- 0 139 134"/>
                <a:gd name="T79" fmla="*/ 139 h 15"/>
                <a:gd name="T80" fmla="+- 0 611 610"/>
                <a:gd name="T81" fmla="*/ T80 w 15"/>
                <a:gd name="T82" fmla="+- 0 138 134"/>
                <a:gd name="T83" fmla="*/ 138 h 15"/>
                <a:gd name="T84" fmla="+- 0 613 610"/>
                <a:gd name="T85" fmla="*/ T84 w 15"/>
                <a:gd name="T86" fmla="+- 0 135 134"/>
                <a:gd name="T87" fmla="*/ 135 h 15"/>
                <a:gd name="T88" fmla="+- 0 615 610"/>
                <a:gd name="T89" fmla="*/ T88 w 15"/>
                <a:gd name="T90" fmla="+- 0 135 134"/>
                <a:gd name="T91" fmla="*/ 135 h 15"/>
                <a:gd name="T92" fmla="+- 0 621 610"/>
                <a:gd name="T93" fmla="*/ T92 w 15"/>
                <a:gd name="T94" fmla="+- 0 135 134"/>
                <a:gd name="T95" fmla="*/ 135 h 15"/>
                <a:gd name="T96" fmla="+- 0 620 610"/>
                <a:gd name="T97" fmla="*/ T96 w 15"/>
                <a:gd name="T98" fmla="+- 0 134 134"/>
                <a:gd name="T99" fmla="*/ 134 h 15"/>
                <a:gd name="T100" fmla="+- 0 619 610"/>
                <a:gd name="T101" fmla="*/ T100 w 15"/>
                <a:gd name="T102" fmla="+- 0 134 134"/>
                <a:gd name="T103" fmla="*/ 134 h 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Lst>
              <a:rect l="0" t="0" r="r" b="b"/>
              <a:pathLst>
                <a:path w="15" h="15">
                  <a:moveTo>
                    <a:pt x="9" y="0"/>
                  </a:moveTo>
                  <a:lnTo>
                    <a:pt x="5" y="0"/>
                  </a:lnTo>
                  <a:lnTo>
                    <a:pt x="3" y="0"/>
                  </a:lnTo>
                  <a:lnTo>
                    <a:pt x="0" y="4"/>
                  </a:lnTo>
                  <a:lnTo>
                    <a:pt x="0" y="5"/>
                  </a:lnTo>
                  <a:lnTo>
                    <a:pt x="0" y="9"/>
                  </a:lnTo>
                  <a:lnTo>
                    <a:pt x="1" y="11"/>
                  </a:lnTo>
                  <a:lnTo>
                    <a:pt x="4" y="14"/>
                  </a:lnTo>
                  <a:lnTo>
                    <a:pt x="5" y="14"/>
                  </a:lnTo>
                  <a:lnTo>
                    <a:pt x="9" y="14"/>
                  </a:lnTo>
                  <a:lnTo>
                    <a:pt x="11" y="13"/>
                  </a:lnTo>
                  <a:lnTo>
                    <a:pt x="6" y="13"/>
                  </a:lnTo>
                  <a:lnTo>
                    <a:pt x="4" y="13"/>
                  </a:lnTo>
                  <a:lnTo>
                    <a:pt x="3" y="12"/>
                  </a:lnTo>
                  <a:lnTo>
                    <a:pt x="2" y="10"/>
                  </a:lnTo>
                  <a:lnTo>
                    <a:pt x="1" y="9"/>
                  </a:lnTo>
                  <a:lnTo>
                    <a:pt x="1" y="5"/>
                  </a:lnTo>
                  <a:lnTo>
                    <a:pt x="1" y="4"/>
                  </a:lnTo>
                  <a:lnTo>
                    <a:pt x="3" y="1"/>
                  </a:lnTo>
                  <a:lnTo>
                    <a:pt x="5" y="1"/>
                  </a:lnTo>
                  <a:lnTo>
                    <a:pt x="11" y="1"/>
                  </a:lnTo>
                  <a:lnTo>
                    <a:pt x="10" y="0"/>
                  </a:lnTo>
                  <a:lnTo>
                    <a:pt x="9" y="0"/>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39" name="Freeform 3704">
              <a:extLst>
                <a:ext uri="{FF2B5EF4-FFF2-40B4-BE49-F238E27FC236}">
                  <a16:creationId xmlns:a16="http://schemas.microsoft.com/office/drawing/2014/main" id="{00000000-0008-0000-0000-000047030000}"/>
                </a:ext>
              </a:extLst>
            </xdr:cNvPr>
            <xdr:cNvSpPr>
              <a:spLocks/>
            </xdr:cNvSpPr>
          </xdr:nvSpPr>
          <xdr:spPr bwMode="auto">
            <a:xfrm>
              <a:off x="610" y="134"/>
              <a:ext cx="15" cy="15"/>
            </a:xfrm>
            <a:custGeom>
              <a:avLst/>
              <a:gdLst>
                <a:gd name="T0" fmla="+- 0 621 610"/>
                <a:gd name="T1" fmla="*/ T0 w 15"/>
                <a:gd name="T2" fmla="+- 0 135 134"/>
                <a:gd name="T3" fmla="*/ 135 h 15"/>
                <a:gd name="T4" fmla="+- 0 618 610"/>
                <a:gd name="T5" fmla="*/ T4 w 15"/>
                <a:gd name="T6" fmla="+- 0 135 134"/>
                <a:gd name="T7" fmla="*/ 135 h 15"/>
                <a:gd name="T8" fmla="+- 0 620 610"/>
                <a:gd name="T9" fmla="*/ T8 w 15"/>
                <a:gd name="T10" fmla="+- 0 135 134"/>
                <a:gd name="T11" fmla="*/ 135 h 15"/>
                <a:gd name="T12" fmla="+- 0 621 610"/>
                <a:gd name="T13" fmla="*/ T12 w 15"/>
                <a:gd name="T14" fmla="+- 0 136 134"/>
                <a:gd name="T15" fmla="*/ 136 h 15"/>
                <a:gd name="T16" fmla="+- 0 623 610"/>
                <a:gd name="T17" fmla="*/ T16 w 15"/>
                <a:gd name="T18" fmla="+- 0 137 134"/>
                <a:gd name="T19" fmla="*/ 137 h 15"/>
                <a:gd name="T20" fmla="+- 0 623 610"/>
                <a:gd name="T21" fmla="*/ T20 w 15"/>
                <a:gd name="T22" fmla="+- 0 139 134"/>
                <a:gd name="T23" fmla="*/ 139 h 15"/>
                <a:gd name="T24" fmla="+- 0 623 610"/>
                <a:gd name="T25" fmla="*/ T24 w 15"/>
                <a:gd name="T26" fmla="+- 0 143 134"/>
                <a:gd name="T27" fmla="*/ 143 h 15"/>
                <a:gd name="T28" fmla="+- 0 623 610"/>
                <a:gd name="T29" fmla="*/ T28 w 15"/>
                <a:gd name="T30" fmla="+- 0 144 134"/>
                <a:gd name="T31" fmla="*/ 144 h 15"/>
                <a:gd name="T32" fmla="+- 0 621 610"/>
                <a:gd name="T33" fmla="*/ T32 w 15"/>
                <a:gd name="T34" fmla="+- 0 146 134"/>
                <a:gd name="T35" fmla="*/ 146 h 15"/>
                <a:gd name="T36" fmla="+- 0 619 610"/>
                <a:gd name="T37" fmla="*/ T36 w 15"/>
                <a:gd name="T38" fmla="+- 0 147 134"/>
                <a:gd name="T39" fmla="*/ 147 h 15"/>
                <a:gd name="T40" fmla="+- 0 621 610"/>
                <a:gd name="T41" fmla="*/ T40 w 15"/>
                <a:gd name="T42" fmla="+- 0 147 134"/>
                <a:gd name="T43" fmla="*/ 147 h 15"/>
                <a:gd name="T44" fmla="+- 0 624 610"/>
                <a:gd name="T45" fmla="*/ T44 w 15"/>
                <a:gd name="T46" fmla="+- 0 144 134"/>
                <a:gd name="T47" fmla="*/ 144 h 15"/>
                <a:gd name="T48" fmla="+- 0 624 610"/>
                <a:gd name="T49" fmla="*/ T48 w 15"/>
                <a:gd name="T50" fmla="+- 0 143 134"/>
                <a:gd name="T51" fmla="*/ 143 h 15"/>
                <a:gd name="T52" fmla="+- 0 624 610"/>
                <a:gd name="T53" fmla="*/ T52 w 15"/>
                <a:gd name="T54" fmla="+- 0 139 134"/>
                <a:gd name="T55" fmla="*/ 139 h 15"/>
                <a:gd name="T56" fmla="+- 0 624 610"/>
                <a:gd name="T57" fmla="*/ T56 w 15"/>
                <a:gd name="T58" fmla="+- 0 137 134"/>
                <a:gd name="T59" fmla="*/ 137 h 15"/>
                <a:gd name="T60" fmla="+- 0 621 610"/>
                <a:gd name="T61" fmla="*/ T60 w 15"/>
                <a:gd name="T62" fmla="+- 0 135 134"/>
                <a:gd name="T63" fmla="*/ 135 h 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15" h="15">
                  <a:moveTo>
                    <a:pt x="11" y="1"/>
                  </a:moveTo>
                  <a:lnTo>
                    <a:pt x="8" y="1"/>
                  </a:lnTo>
                  <a:lnTo>
                    <a:pt x="10" y="1"/>
                  </a:lnTo>
                  <a:lnTo>
                    <a:pt x="11" y="2"/>
                  </a:lnTo>
                  <a:lnTo>
                    <a:pt x="13" y="3"/>
                  </a:lnTo>
                  <a:lnTo>
                    <a:pt x="13" y="5"/>
                  </a:lnTo>
                  <a:lnTo>
                    <a:pt x="13" y="9"/>
                  </a:lnTo>
                  <a:lnTo>
                    <a:pt x="13" y="10"/>
                  </a:lnTo>
                  <a:lnTo>
                    <a:pt x="11" y="12"/>
                  </a:lnTo>
                  <a:lnTo>
                    <a:pt x="9" y="13"/>
                  </a:lnTo>
                  <a:lnTo>
                    <a:pt x="11" y="13"/>
                  </a:lnTo>
                  <a:lnTo>
                    <a:pt x="14" y="10"/>
                  </a:lnTo>
                  <a:lnTo>
                    <a:pt x="14" y="9"/>
                  </a:lnTo>
                  <a:lnTo>
                    <a:pt x="14" y="5"/>
                  </a:lnTo>
                  <a:lnTo>
                    <a:pt x="14" y="3"/>
                  </a:lnTo>
                  <a:lnTo>
                    <a:pt x="11" y="1"/>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40" name="Freeform 3703">
              <a:extLst>
                <a:ext uri="{FF2B5EF4-FFF2-40B4-BE49-F238E27FC236}">
                  <a16:creationId xmlns:a16="http://schemas.microsoft.com/office/drawing/2014/main" id="{00000000-0008-0000-0000-000048030000}"/>
                </a:ext>
              </a:extLst>
            </xdr:cNvPr>
            <xdr:cNvSpPr>
              <a:spLocks/>
            </xdr:cNvSpPr>
          </xdr:nvSpPr>
          <xdr:spPr bwMode="auto">
            <a:xfrm>
              <a:off x="610" y="134"/>
              <a:ext cx="15" cy="15"/>
            </a:xfrm>
            <a:custGeom>
              <a:avLst/>
              <a:gdLst>
                <a:gd name="T0" fmla="+- 0 613 610"/>
                <a:gd name="T1" fmla="*/ T0 w 15"/>
                <a:gd name="T2" fmla="+- 0 146 134"/>
                <a:gd name="T3" fmla="*/ 146 h 15"/>
                <a:gd name="T4" fmla="+- 0 613 610"/>
                <a:gd name="T5" fmla="*/ T4 w 15"/>
                <a:gd name="T6" fmla="+- 0 146 134"/>
                <a:gd name="T7" fmla="*/ 146 h 15"/>
                <a:gd name="T8" fmla="+- 0 613 610"/>
                <a:gd name="T9" fmla="*/ T8 w 15"/>
                <a:gd name="T10" fmla="+- 0 146 134"/>
                <a:gd name="T11" fmla="*/ 146 h 15"/>
                <a:gd name="T12" fmla="+- 0 613 610"/>
                <a:gd name="T13" fmla="*/ T12 w 15"/>
                <a:gd name="T14" fmla="+- 0 146 134"/>
                <a:gd name="T15" fmla="*/ 146 h 15"/>
              </a:gdLst>
              <a:ahLst/>
              <a:cxnLst>
                <a:cxn ang="0">
                  <a:pos x="T1" y="T3"/>
                </a:cxn>
                <a:cxn ang="0">
                  <a:pos x="T5" y="T7"/>
                </a:cxn>
                <a:cxn ang="0">
                  <a:pos x="T9" y="T11"/>
                </a:cxn>
                <a:cxn ang="0">
                  <a:pos x="T13" y="T15"/>
                </a:cxn>
              </a:cxnLst>
              <a:rect l="0" t="0" r="r" b="b"/>
              <a:pathLst>
                <a:path w="15" h="15">
                  <a:moveTo>
                    <a:pt x="3" y="12"/>
                  </a:moveTo>
                  <a:lnTo>
                    <a:pt x="3" y="12"/>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25" name="Group 724">
            <a:extLst>
              <a:ext uri="{FF2B5EF4-FFF2-40B4-BE49-F238E27FC236}">
                <a16:creationId xmlns:a16="http://schemas.microsoft.com/office/drawing/2014/main" id="{00000000-0008-0000-0000-0000D5020000}"/>
              </a:ext>
            </a:extLst>
          </xdr:cNvPr>
          <xdr:cNvGrpSpPr>
            <a:grpSpLocks/>
          </xdr:cNvGrpSpPr>
        </xdr:nvGrpSpPr>
        <xdr:grpSpPr bwMode="auto">
          <a:xfrm>
            <a:off x="613" y="139"/>
            <a:ext cx="10" cy="8"/>
            <a:chOff x="613" y="139"/>
            <a:chExt cx="10" cy="8"/>
          </a:xfrm>
        </xdr:grpSpPr>
        <xdr:sp macro="" textlink="">
          <xdr:nvSpPr>
            <xdr:cNvPr id="836" name="Freeform 3701">
              <a:extLst>
                <a:ext uri="{FF2B5EF4-FFF2-40B4-BE49-F238E27FC236}">
                  <a16:creationId xmlns:a16="http://schemas.microsoft.com/office/drawing/2014/main" id="{00000000-0008-0000-0000-000044030000}"/>
                </a:ext>
              </a:extLst>
            </xdr:cNvPr>
            <xdr:cNvSpPr>
              <a:spLocks/>
            </xdr:cNvSpPr>
          </xdr:nvSpPr>
          <xdr:spPr bwMode="auto">
            <a:xfrm>
              <a:off x="613" y="139"/>
              <a:ext cx="10" cy="8"/>
            </a:xfrm>
            <a:custGeom>
              <a:avLst/>
              <a:gdLst>
                <a:gd name="T0" fmla="+- 0 613 613"/>
                <a:gd name="T1" fmla="*/ T0 w 10"/>
                <a:gd name="T2" fmla="+- 0 144 139"/>
                <a:gd name="T3" fmla="*/ 144 h 8"/>
                <a:gd name="T4" fmla="+- 0 615 613"/>
                <a:gd name="T5" fmla="*/ T4 w 10"/>
                <a:gd name="T6" fmla="+- 0 146 139"/>
                <a:gd name="T7" fmla="*/ 146 h 8"/>
                <a:gd name="T8" fmla="+- 0 617 613"/>
                <a:gd name="T9" fmla="*/ T8 w 10"/>
                <a:gd name="T10" fmla="+- 0 147 139"/>
                <a:gd name="T11" fmla="*/ 147 h 8"/>
                <a:gd name="T12" fmla="+- 0 620 613"/>
                <a:gd name="T13" fmla="*/ T12 w 10"/>
                <a:gd name="T14" fmla="+- 0 145 139"/>
                <a:gd name="T15" fmla="*/ 145 h 8"/>
                <a:gd name="T16" fmla="+- 0 614 613"/>
                <a:gd name="T17" fmla="*/ T16 w 10"/>
                <a:gd name="T18" fmla="+- 0 145 139"/>
                <a:gd name="T19" fmla="*/ 145 h 8"/>
                <a:gd name="T20" fmla="+- 0 613 613"/>
                <a:gd name="T21" fmla="*/ T20 w 10"/>
                <a:gd name="T22" fmla="+- 0 144 139"/>
                <a:gd name="T23" fmla="*/ 144 h 8"/>
              </a:gdLst>
              <a:ahLst/>
              <a:cxnLst>
                <a:cxn ang="0">
                  <a:pos x="T1" y="T3"/>
                </a:cxn>
                <a:cxn ang="0">
                  <a:pos x="T5" y="T7"/>
                </a:cxn>
                <a:cxn ang="0">
                  <a:pos x="T9" y="T11"/>
                </a:cxn>
                <a:cxn ang="0">
                  <a:pos x="T13" y="T15"/>
                </a:cxn>
                <a:cxn ang="0">
                  <a:pos x="T17" y="T19"/>
                </a:cxn>
                <a:cxn ang="0">
                  <a:pos x="T21" y="T23"/>
                </a:cxn>
              </a:cxnLst>
              <a:rect l="0" t="0" r="r" b="b"/>
              <a:pathLst>
                <a:path w="10" h="8">
                  <a:moveTo>
                    <a:pt x="0" y="5"/>
                  </a:moveTo>
                  <a:lnTo>
                    <a:pt x="2" y="7"/>
                  </a:lnTo>
                  <a:lnTo>
                    <a:pt x="4" y="8"/>
                  </a:lnTo>
                  <a:lnTo>
                    <a:pt x="7" y="6"/>
                  </a:lnTo>
                  <a:lnTo>
                    <a:pt x="1" y="6"/>
                  </a:lnTo>
                  <a:lnTo>
                    <a:pt x="0" y="5"/>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37" name="Freeform 3700">
              <a:extLst>
                <a:ext uri="{FF2B5EF4-FFF2-40B4-BE49-F238E27FC236}">
                  <a16:creationId xmlns:a16="http://schemas.microsoft.com/office/drawing/2014/main" id="{00000000-0008-0000-0000-000045030000}"/>
                </a:ext>
              </a:extLst>
            </xdr:cNvPr>
            <xdr:cNvSpPr>
              <a:spLocks/>
            </xdr:cNvSpPr>
          </xdr:nvSpPr>
          <xdr:spPr bwMode="auto">
            <a:xfrm>
              <a:off x="613" y="139"/>
              <a:ext cx="10" cy="8"/>
            </a:xfrm>
            <a:custGeom>
              <a:avLst/>
              <a:gdLst>
                <a:gd name="T0" fmla="+- 0 622 613"/>
                <a:gd name="T1" fmla="*/ T0 w 10"/>
                <a:gd name="T2" fmla="+- 0 139 139"/>
                <a:gd name="T3" fmla="*/ 139 h 8"/>
                <a:gd name="T4" fmla="+- 0 622 613"/>
                <a:gd name="T5" fmla="*/ T4 w 10"/>
                <a:gd name="T6" fmla="+- 0 141 139"/>
                <a:gd name="T7" fmla="*/ 141 h 8"/>
                <a:gd name="T8" fmla="+- 0 620 613"/>
                <a:gd name="T9" fmla="*/ T8 w 10"/>
                <a:gd name="T10" fmla="+- 0 143 139"/>
                <a:gd name="T11" fmla="*/ 143 h 8"/>
                <a:gd name="T12" fmla="+- 0 618 613"/>
                <a:gd name="T13" fmla="*/ T12 w 10"/>
                <a:gd name="T14" fmla="+- 0 144 139"/>
                <a:gd name="T15" fmla="*/ 144 h 8"/>
                <a:gd name="T16" fmla="+- 0 617 613"/>
                <a:gd name="T17" fmla="*/ T16 w 10"/>
                <a:gd name="T18" fmla="+- 0 145 139"/>
                <a:gd name="T19" fmla="*/ 145 h 8"/>
                <a:gd name="T20" fmla="+- 0 621 613"/>
                <a:gd name="T21" fmla="*/ T20 w 10"/>
                <a:gd name="T22" fmla="+- 0 145 139"/>
                <a:gd name="T23" fmla="*/ 145 h 8"/>
                <a:gd name="T24" fmla="+- 0 622 613"/>
                <a:gd name="T25" fmla="*/ T24 w 10"/>
                <a:gd name="T26" fmla="+- 0 144 139"/>
                <a:gd name="T27" fmla="*/ 144 h 8"/>
                <a:gd name="T28" fmla="+- 0 622 613"/>
                <a:gd name="T29" fmla="*/ T28 w 10"/>
                <a:gd name="T30" fmla="+- 0 142 139"/>
                <a:gd name="T31" fmla="*/ 142 h 8"/>
                <a:gd name="T32" fmla="+- 0 622 613"/>
                <a:gd name="T33" fmla="*/ T32 w 10"/>
                <a:gd name="T34" fmla="+- 0 139 139"/>
                <a:gd name="T35" fmla="*/ 139 h 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0" h="8">
                  <a:moveTo>
                    <a:pt x="9" y="0"/>
                  </a:moveTo>
                  <a:lnTo>
                    <a:pt x="9" y="2"/>
                  </a:lnTo>
                  <a:lnTo>
                    <a:pt x="7" y="4"/>
                  </a:lnTo>
                  <a:lnTo>
                    <a:pt x="5" y="5"/>
                  </a:lnTo>
                  <a:lnTo>
                    <a:pt x="4" y="6"/>
                  </a:lnTo>
                  <a:lnTo>
                    <a:pt x="8" y="6"/>
                  </a:lnTo>
                  <a:lnTo>
                    <a:pt x="9" y="5"/>
                  </a:lnTo>
                  <a:lnTo>
                    <a:pt x="9" y="3"/>
                  </a:lnTo>
                  <a:lnTo>
                    <a:pt x="9"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26" name="Group 725">
            <a:extLst>
              <a:ext uri="{FF2B5EF4-FFF2-40B4-BE49-F238E27FC236}">
                <a16:creationId xmlns:a16="http://schemas.microsoft.com/office/drawing/2014/main" id="{00000000-0008-0000-0000-0000D6020000}"/>
              </a:ext>
            </a:extLst>
          </xdr:cNvPr>
          <xdr:cNvGrpSpPr>
            <a:grpSpLocks/>
          </xdr:cNvGrpSpPr>
        </xdr:nvGrpSpPr>
        <xdr:grpSpPr bwMode="auto">
          <a:xfrm>
            <a:off x="615" y="136"/>
            <a:ext cx="5" cy="5"/>
            <a:chOff x="615" y="136"/>
            <a:chExt cx="5" cy="5"/>
          </a:xfrm>
        </xdr:grpSpPr>
        <xdr:sp macro="" textlink="">
          <xdr:nvSpPr>
            <xdr:cNvPr id="833" name="Freeform 3698">
              <a:extLst>
                <a:ext uri="{FF2B5EF4-FFF2-40B4-BE49-F238E27FC236}">
                  <a16:creationId xmlns:a16="http://schemas.microsoft.com/office/drawing/2014/main" id="{00000000-0008-0000-0000-000041030000}"/>
                </a:ext>
              </a:extLst>
            </xdr:cNvPr>
            <xdr:cNvSpPr>
              <a:spLocks/>
            </xdr:cNvSpPr>
          </xdr:nvSpPr>
          <xdr:spPr bwMode="auto">
            <a:xfrm>
              <a:off x="615" y="136"/>
              <a:ext cx="5" cy="5"/>
            </a:xfrm>
            <a:custGeom>
              <a:avLst/>
              <a:gdLst>
                <a:gd name="T0" fmla="+- 0 618 615"/>
                <a:gd name="T1" fmla="*/ T0 w 5"/>
                <a:gd name="T2" fmla="+- 0 136 136"/>
                <a:gd name="T3" fmla="*/ 136 h 5"/>
                <a:gd name="T4" fmla="+- 0 616 615"/>
                <a:gd name="T5" fmla="*/ T4 w 5"/>
                <a:gd name="T6" fmla="+- 0 136 136"/>
                <a:gd name="T7" fmla="*/ 136 h 5"/>
                <a:gd name="T8" fmla="+- 0 615 615"/>
                <a:gd name="T9" fmla="*/ T8 w 5"/>
                <a:gd name="T10" fmla="+- 0 137 136"/>
                <a:gd name="T11" fmla="*/ 137 h 5"/>
                <a:gd name="T12" fmla="+- 0 615 615"/>
                <a:gd name="T13" fmla="*/ T12 w 5"/>
                <a:gd name="T14" fmla="+- 0 139 136"/>
                <a:gd name="T15" fmla="*/ 139 h 5"/>
                <a:gd name="T16" fmla="+- 0 616 615"/>
                <a:gd name="T17" fmla="*/ T16 w 5"/>
                <a:gd name="T18" fmla="+- 0 140 136"/>
                <a:gd name="T19" fmla="*/ 140 h 5"/>
                <a:gd name="T20" fmla="+- 0 618 615"/>
                <a:gd name="T21" fmla="*/ T20 w 5"/>
                <a:gd name="T22" fmla="+- 0 140 136"/>
                <a:gd name="T23" fmla="*/ 140 h 5"/>
                <a:gd name="T24" fmla="+- 0 619 615"/>
                <a:gd name="T25" fmla="*/ T24 w 5"/>
                <a:gd name="T26" fmla="+- 0 139 136"/>
                <a:gd name="T27" fmla="*/ 139 h 5"/>
                <a:gd name="T28" fmla="+- 0 619 615"/>
                <a:gd name="T29" fmla="*/ T28 w 5"/>
                <a:gd name="T30" fmla="+- 0 137 136"/>
                <a:gd name="T31" fmla="*/ 137 h 5"/>
                <a:gd name="T32" fmla="+- 0 618 615"/>
                <a:gd name="T33" fmla="*/ T32 w 5"/>
                <a:gd name="T34" fmla="+- 0 136 136"/>
                <a:gd name="T35" fmla="*/ 136 h 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5" h="5">
                  <a:moveTo>
                    <a:pt x="3" y="0"/>
                  </a:moveTo>
                  <a:lnTo>
                    <a:pt x="1" y="0"/>
                  </a:lnTo>
                  <a:lnTo>
                    <a:pt x="0" y="1"/>
                  </a:lnTo>
                  <a:lnTo>
                    <a:pt x="0" y="3"/>
                  </a:lnTo>
                  <a:lnTo>
                    <a:pt x="1" y="4"/>
                  </a:lnTo>
                  <a:lnTo>
                    <a:pt x="3" y="4"/>
                  </a:lnTo>
                  <a:lnTo>
                    <a:pt x="4" y="3"/>
                  </a:lnTo>
                  <a:lnTo>
                    <a:pt x="4" y="1"/>
                  </a:lnTo>
                  <a:lnTo>
                    <a:pt x="3"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834" name="Picture 833">
              <a:extLst>
                <a:ext uri="{FF2B5EF4-FFF2-40B4-BE49-F238E27FC236}">
                  <a16:creationId xmlns:a16="http://schemas.microsoft.com/office/drawing/2014/main" id="{00000000-0008-0000-0000-000042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 y="144"/>
              <a:ext cx="15" cy="1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5" name="Picture 834">
              <a:extLst>
                <a:ext uri="{FF2B5EF4-FFF2-40B4-BE49-F238E27FC236}">
                  <a16:creationId xmlns:a16="http://schemas.microsoft.com/office/drawing/2014/main" id="{00000000-0008-0000-0000-000043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 y="144"/>
              <a:ext cx="15" cy="1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27" name="Group 726">
            <a:extLst>
              <a:ext uri="{FF2B5EF4-FFF2-40B4-BE49-F238E27FC236}">
                <a16:creationId xmlns:a16="http://schemas.microsoft.com/office/drawing/2014/main" id="{00000000-0008-0000-0000-0000D7020000}"/>
              </a:ext>
            </a:extLst>
          </xdr:cNvPr>
          <xdr:cNvGrpSpPr>
            <a:grpSpLocks/>
          </xdr:cNvGrpSpPr>
        </xdr:nvGrpSpPr>
        <xdr:grpSpPr bwMode="auto">
          <a:xfrm>
            <a:off x="610" y="143"/>
            <a:ext cx="15" cy="15"/>
            <a:chOff x="610" y="143"/>
            <a:chExt cx="15" cy="15"/>
          </a:xfrm>
        </xdr:grpSpPr>
        <xdr:sp macro="" textlink="">
          <xdr:nvSpPr>
            <xdr:cNvPr id="830" name="Freeform 3694">
              <a:extLst>
                <a:ext uri="{FF2B5EF4-FFF2-40B4-BE49-F238E27FC236}">
                  <a16:creationId xmlns:a16="http://schemas.microsoft.com/office/drawing/2014/main" id="{00000000-0008-0000-0000-00003E030000}"/>
                </a:ext>
              </a:extLst>
            </xdr:cNvPr>
            <xdr:cNvSpPr>
              <a:spLocks/>
            </xdr:cNvSpPr>
          </xdr:nvSpPr>
          <xdr:spPr bwMode="auto">
            <a:xfrm>
              <a:off x="610" y="143"/>
              <a:ext cx="15" cy="15"/>
            </a:xfrm>
            <a:custGeom>
              <a:avLst/>
              <a:gdLst>
                <a:gd name="T0" fmla="+- 0 619 610"/>
                <a:gd name="T1" fmla="*/ T0 w 15"/>
                <a:gd name="T2" fmla="+- 0 143 143"/>
                <a:gd name="T3" fmla="*/ 143 h 15"/>
                <a:gd name="T4" fmla="+- 0 615 610"/>
                <a:gd name="T5" fmla="*/ T4 w 15"/>
                <a:gd name="T6" fmla="+- 0 143 143"/>
                <a:gd name="T7" fmla="*/ 143 h 15"/>
                <a:gd name="T8" fmla="+- 0 613 610"/>
                <a:gd name="T9" fmla="*/ T8 w 15"/>
                <a:gd name="T10" fmla="+- 0 144 143"/>
                <a:gd name="T11" fmla="*/ 144 h 15"/>
                <a:gd name="T12" fmla="+- 0 610 610"/>
                <a:gd name="T13" fmla="*/ T12 w 15"/>
                <a:gd name="T14" fmla="+- 0 148 143"/>
                <a:gd name="T15" fmla="*/ 148 h 15"/>
                <a:gd name="T16" fmla="+- 0 610 610"/>
                <a:gd name="T17" fmla="*/ T16 w 15"/>
                <a:gd name="T18" fmla="+- 0 149 143"/>
                <a:gd name="T19" fmla="*/ 149 h 15"/>
                <a:gd name="T20" fmla="+- 0 610 610"/>
                <a:gd name="T21" fmla="*/ T20 w 15"/>
                <a:gd name="T22" fmla="+- 0 153 143"/>
                <a:gd name="T23" fmla="*/ 153 h 15"/>
                <a:gd name="T24" fmla="+- 0 611 610"/>
                <a:gd name="T25" fmla="*/ T24 w 15"/>
                <a:gd name="T26" fmla="+- 0 155 143"/>
                <a:gd name="T27" fmla="*/ 155 h 15"/>
                <a:gd name="T28" fmla="+- 0 614 610"/>
                <a:gd name="T29" fmla="*/ T28 w 15"/>
                <a:gd name="T30" fmla="+- 0 158 143"/>
                <a:gd name="T31" fmla="*/ 158 h 15"/>
                <a:gd name="T32" fmla="+- 0 615 610"/>
                <a:gd name="T33" fmla="*/ T32 w 15"/>
                <a:gd name="T34" fmla="+- 0 158 143"/>
                <a:gd name="T35" fmla="*/ 158 h 15"/>
                <a:gd name="T36" fmla="+- 0 619 610"/>
                <a:gd name="T37" fmla="*/ T36 w 15"/>
                <a:gd name="T38" fmla="+- 0 158 143"/>
                <a:gd name="T39" fmla="*/ 158 h 15"/>
                <a:gd name="T40" fmla="+- 0 621 610"/>
                <a:gd name="T41" fmla="*/ T40 w 15"/>
                <a:gd name="T42" fmla="+- 0 157 143"/>
                <a:gd name="T43" fmla="*/ 157 h 15"/>
                <a:gd name="T44" fmla="+- 0 621 610"/>
                <a:gd name="T45" fmla="*/ T44 w 15"/>
                <a:gd name="T46" fmla="+- 0 157 143"/>
                <a:gd name="T47" fmla="*/ 157 h 15"/>
                <a:gd name="T48" fmla="+- 0 616 610"/>
                <a:gd name="T49" fmla="*/ T48 w 15"/>
                <a:gd name="T50" fmla="+- 0 157 143"/>
                <a:gd name="T51" fmla="*/ 157 h 15"/>
                <a:gd name="T52" fmla="+- 0 614 610"/>
                <a:gd name="T53" fmla="*/ T52 w 15"/>
                <a:gd name="T54" fmla="+- 0 157 143"/>
                <a:gd name="T55" fmla="*/ 157 h 15"/>
                <a:gd name="T56" fmla="+- 0 614 610"/>
                <a:gd name="T57" fmla="*/ T56 w 15"/>
                <a:gd name="T58" fmla="+- 0 156 143"/>
                <a:gd name="T59" fmla="*/ 156 h 15"/>
                <a:gd name="T60" fmla="+- 0 613 610"/>
                <a:gd name="T61" fmla="*/ T60 w 15"/>
                <a:gd name="T62" fmla="+- 0 156 143"/>
                <a:gd name="T63" fmla="*/ 156 h 15"/>
                <a:gd name="T64" fmla="+- 0 613 610"/>
                <a:gd name="T65" fmla="*/ T64 w 15"/>
                <a:gd name="T66" fmla="+- 0 156 143"/>
                <a:gd name="T67" fmla="*/ 156 h 15"/>
                <a:gd name="T68" fmla="+- 0 612 610"/>
                <a:gd name="T69" fmla="*/ T68 w 15"/>
                <a:gd name="T70" fmla="+- 0 154 143"/>
                <a:gd name="T71" fmla="*/ 154 h 15"/>
                <a:gd name="T72" fmla="+- 0 611 610"/>
                <a:gd name="T73" fmla="*/ T72 w 15"/>
                <a:gd name="T74" fmla="+- 0 153 143"/>
                <a:gd name="T75" fmla="*/ 153 h 15"/>
                <a:gd name="T76" fmla="+- 0 611 610"/>
                <a:gd name="T77" fmla="*/ T76 w 15"/>
                <a:gd name="T78" fmla="+- 0 149 143"/>
                <a:gd name="T79" fmla="*/ 149 h 15"/>
                <a:gd name="T80" fmla="+- 0 611 610"/>
                <a:gd name="T81" fmla="*/ T80 w 15"/>
                <a:gd name="T82" fmla="+- 0 148 143"/>
                <a:gd name="T83" fmla="*/ 148 h 15"/>
                <a:gd name="T84" fmla="+- 0 613 610"/>
                <a:gd name="T85" fmla="*/ T84 w 15"/>
                <a:gd name="T86" fmla="+- 0 145 143"/>
                <a:gd name="T87" fmla="*/ 145 h 15"/>
                <a:gd name="T88" fmla="+- 0 615 610"/>
                <a:gd name="T89" fmla="*/ T88 w 15"/>
                <a:gd name="T90" fmla="+- 0 145 143"/>
                <a:gd name="T91" fmla="*/ 145 h 15"/>
                <a:gd name="T92" fmla="+- 0 621 610"/>
                <a:gd name="T93" fmla="*/ T92 w 15"/>
                <a:gd name="T94" fmla="+- 0 145 143"/>
                <a:gd name="T95" fmla="*/ 145 h 15"/>
                <a:gd name="T96" fmla="+- 0 620 610"/>
                <a:gd name="T97" fmla="*/ T96 w 15"/>
                <a:gd name="T98" fmla="+- 0 144 143"/>
                <a:gd name="T99" fmla="*/ 144 h 15"/>
                <a:gd name="T100" fmla="+- 0 619 610"/>
                <a:gd name="T101" fmla="*/ T100 w 15"/>
                <a:gd name="T102" fmla="+- 0 143 143"/>
                <a:gd name="T103" fmla="*/ 143 h 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Lst>
              <a:rect l="0" t="0" r="r" b="b"/>
              <a:pathLst>
                <a:path w="15" h="15">
                  <a:moveTo>
                    <a:pt x="9" y="0"/>
                  </a:moveTo>
                  <a:lnTo>
                    <a:pt x="5" y="0"/>
                  </a:lnTo>
                  <a:lnTo>
                    <a:pt x="3" y="1"/>
                  </a:lnTo>
                  <a:lnTo>
                    <a:pt x="0" y="5"/>
                  </a:lnTo>
                  <a:lnTo>
                    <a:pt x="0" y="6"/>
                  </a:lnTo>
                  <a:lnTo>
                    <a:pt x="0" y="10"/>
                  </a:lnTo>
                  <a:lnTo>
                    <a:pt x="1" y="12"/>
                  </a:lnTo>
                  <a:lnTo>
                    <a:pt x="4" y="15"/>
                  </a:lnTo>
                  <a:lnTo>
                    <a:pt x="5" y="15"/>
                  </a:lnTo>
                  <a:lnTo>
                    <a:pt x="9" y="15"/>
                  </a:lnTo>
                  <a:lnTo>
                    <a:pt x="11" y="14"/>
                  </a:lnTo>
                  <a:lnTo>
                    <a:pt x="6" y="14"/>
                  </a:lnTo>
                  <a:lnTo>
                    <a:pt x="4" y="14"/>
                  </a:lnTo>
                  <a:lnTo>
                    <a:pt x="4" y="13"/>
                  </a:lnTo>
                  <a:lnTo>
                    <a:pt x="3" y="13"/>
                  </a:lnTo>
                  <a:lnTo>
                    <a:pt x="2" y="11"/>
                  </a:lnTo>
                  <a:lnTo>
                    <a:pt x="1" y="10"/>
                  </a:lnTo>
                  <a:lnTo>
                    <a:pt x="1" y="6"/>
                  </a:lnTo>
                  <a:lnTo>
                    <a:pt x="1" y="5"/>
                  </a:lnTo>
                  <a:lnTo>
                    <a:pt x="3" y="2"/>
                  </a:lnTo>
                  <a:lnTo>
                    <a:pt x="5" y="2"/>
                  </a:lnTo>
                  <a:lnTo>
                    <a:pt x="11" y="2"/>
                  </a:lnTo>
                  <a:lnTo>
                    <a:pt x="10" y="1"/>
                  </a:lnTo>
                  <a:lnTo>
                    <a:pt x="9" y="0"/>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31" name="Freeform 3693">
              <a:extLst>
                <a:ext uri="{FF2B5EF4-FFF2-40B4-BE49-F238E27FC236}">
                  <a16:creationId xmlns:a16="http://schemas.microsoft.com/office/drawing/2014/main" id="{00000000-0008-0000-0000-00003F030000}"/>
                </a:ext>
              </a:extLst>
            </xdr:cNvPr>
            <xdr:cNvSpPr>
              <a:spLocks/>
            </xdr:cNvSpPr>
          </xdr:nvSpPr>
          <xdr:spPr bwMode="auto">
            <a:xfrm>
              <a:off x="610" y="143"/>
              <a:ext cx="15" cy="15"/>
            </a:xfrm>
            <a:custGeom>
              <a:avLst/>
              <a:gdLst>
                <a:gd name="T0" fmla="+- 0 621 610"/>
                <a:gd name="T1" fmla="*/ T0 w 15"/>
                <a:gd name="T2" fmla="+- 0 145 143"/>
                <a:gd name="T3" fmla="*/ 145 h 15"/>
                <a:gd name="T4" fmla="+- 0 618 610"/>
                <a:gd name="T5" fmla="*/ T4 w 15"/>
                <a:gd name="T6" fmla="+- 0 145 143"/>
                <a:gd name="T7" fmla="*/ 145 h 15"/>
                <a:gd name="T8" fmla="+- 0 620 610"/>
                <a:gd name="T9" fmla="*/ T8 w 15"/>
                <a:gd name="T10" fmla="+- 0 145 143"/>
                <a:gd name="T11" fmla="*/ 145 h 15"/>
                <a:gd name="T12" fmla="+- 0 623 610"/>
                <a:gd name="T13" fmla="*/ T12 w 15"/>
                <a:gd name="T14" fmla="+- 0 147 143"/>
                <a:gd name="T15" fmla="*/ 147 h 15"/>
                <a:gd name="T16" fmla="+- 0 623 610"/>
                <a:gd name="T17" fmla="*/ T16 w 15"/>
                <a:gd name="T18" fmla="+- 0 149 143"/>
                <a:gd name="T19" fmla="*/ 149 h 15"/>
                <a:gd name="T20" fmla="+- 0 623 610"/>
                <a:gd name="T21" fmla="*/ T20 w 15"/>
                <a:gd name="T22" fmla="+- 0 153 143"/>
                <a:gd name="T23" fmla="*/ 153 h 15"/>
                <a:gd name="T24" fmla="+- 0 623 610"/>
                <a:gd name="T25" fmla="*/ T24 w 15"/>
                <a:gd name="T26" fmla="+- 0 154 143"/>
                <a:gd name="T27" fmla="*/ 154 h 15"/>
                <a:gd name="T28" fmla="+- 0 621 610"/>
                <a:gd name="T29" fmla="*/ T28 w 15"/>
                <a:gd name="T30" fmla="+- 0 156 143"/>
                <a:gd name="T31" fmla="*/ 156 h 15"/>
                <a:gd name="T32" fmla="+- 0 619 610"/>
                <a:gd name="T33" fmla="*/ T32 w 15"/>
                <a:gd name="T34" fmla="+- 0 157 143"/>
                <a:gd name="T35" fmla="*/ 157 h 15"/>
                <a:gd name="T36" fmla="+- 0 621 610"/>
                <a:gd name="T37" fmla="*/ T36 w 15"/>
                <a:gd name="T38" fmla="+- 0 157 143"/>
                <a:gd name="T39" fmla="*/ 157 h 15"/>
                <a:gd name="T40" fmla="+- 0 624 610"/>
                <a:gd name="T41" fmla="*/ T40 w 15"/>
                <a:gd name="T42" fmla="+- 0 154 143"/>
                <a:gd name="T43" fmla="*/ 154 h 15"/>
                <a:gd name="T44" fmla="+- 0 624 610"/>
                <a:gd name="T45" fmla="*/ T44 w 15"/>
                <a:gd name="T46" fmla="+- 0 153 143"/>
                <a:gd name="T47" fmla="*/ 153 h 15"/>
                <a:gd name="T48" fmla="+- 0 624 610"/>
                <a:gd name="T49" fmla="*/ T48 w 15"/>
                <a:gd name="T50" fmla="+- 0 149 143"/>
                <a:gd name="T51" fmla="*/ 149 h 15"/>
                <a:gd name="T52" fmla="+- 0 624 610"/>
                <a:gd name="T53" fmla="*/ T52 w 15"/>
                <a:gd name="T54" fmla="+- 0 147 143"/>
                <a:gd name="T55" fmla="*/ 147 h 15"/>
                <a:gd name="T56" fmla="+- 0 621 610"/>
                <a:gd name="T57" fmla="*/ T56 w 15"/>
                <a:gd name="T58" fmla="+- 0 145 143"/>
                <a:gd name="T59" fmla="*/ 145 h 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5" h="15">
                  <a:moveTo>
                    <a:pt x="11" y="2"/>
                  </a:moveTo>
                  <a:lnTo>
                    <a:pt x="8" y="2"/>
                  </a:lnTo>
                  <a:lnTo>
                    <a:pt x="10" y="2"/>
                  </a:lnTo>
                  <a:lnTo>
                    <a:pt x="13" y="4"/>
                  </a:lnTo>
                  <a:lnTo>
                    <a:pt x="13" y="6"/>
                  </a:lnTo>
                  <a:lnTo>
                    <a:pt x="13" y="10"/>
                  </a:lnTo>
                  <a:lnTo>
                    <a:pt x="13" y="11"/>
                  </a:lnTo>
                  <a:lnTo>
                    <a:pt x="11" y="13"/>
                  </a:lnTo>
                  <a:lnTo>
                    <a:pt x="9" y="14"/>
                  </a:lnTo>
                  <a:lnTo>
                    <a:pt x="11" y="14"/>
                  </a:lnTo>
                  <a:lnTo>
                    <a:pt x="14" y="11"/>
                  </a:lnTo>
                  <a:lnTo>
                    <a:pt x="14" y="10"/>
                  </a:lnTo>
                  <a:lnTo>
                    <a:pt x="14" y="6"/>
                  </a:lnTo>
                  <a:lnTo>
                    <a:pt x="14" y="4"/>
                  </a:lnTo>
                  <a:lnTo>
                    <a:pt x="11" y="2"/>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32" name="Freeform 3692">
              <a:extLst>
                <a:ext uri="{FF2B5EF4-FFF2-40B4-BE49-F238E27FC236}">
                  <a16:creationId xmlns:a16="http://schemas.microsoft.com/office/drawing/2014/main" id="{00000000-0008-0000-0000-000040030000}"/>
                </a:ext>
              </a:extLst>
            </xdr:cNvPr>
            <xdr:cNvSpPr>
              <a:spLocks/>
            </xdr:cNvSpPr>
          </xdr:nvSpPr>
          <xdr:spPr bwMode="auto">
            <a:xfrm>
              <a:off x="610" y="143"/>
              <a:ext cx="15" cy="15"/>
            </a:xfrm>
            <a:custGeom>
              <a:avLst/>
              <a:gdLst>
                <a:gd name="T0" fmla="+- 0 613 610"/>
                <a:gd name="T1" fmla="*/ T0 w 15"/>
                <a:gd name="T2" fmla="+- 0 156 143"/>
                <a:gd name="T3" fmla="*/ 156 h 15"/>
                <a:gd name="T4" fmla="+- 0 613 610"/>
                <a:gd name="T5" fmla="*/ T4 w 15"/>
                <a:gd name="T6" fmla="+- 0 156 143"/>
                <a:gd name="T7" fmla="*/ 156 h 15"/>
                <a:gd name="T8" fmla="+- 0 614 610"/>
                <a:gd name="T9" fmla="*/ T8 w 15"/>
                <a:gd name="T10" fmla="+- 0 156 143"/>
                <a:gd name="T11" fmla="*/ 156 h 15"/>
                <a:gd name="T12" fmla="+- 0 613 610"/>
                <a:gd name="T13" fmla="*/ T12 w 15"/>
                <a:gd name="T14" fmla="+- 0 156 143"/>
                <a:gd name="T15" fmla="*/ 156 h 15"/>
              </a:gdLst>
              <a:ahLst/>
              <a:cxnLst>
                <a:cxn ang="0">
                  <a:pos x="T1" y="T3"/>
                </a:cxn>
                <a:cxn ang="0">
                  <a:pos x="T5" y="T7"/>
                </a:cxn>
                <a:cxn ang="0">
                  <a:pos x="T9" y="T11"/>
                </a:cxn>
                <a:cxn ang="0">
                  <a:pos x="T13" y="T15"/>
                </a:cxn>
              </a:cxnLst>
              <a:rect l="0" t="0" r="r" b="b"/>
              <a:pathLst>
                <a:path w="15" h="15">
                  <a:moveTo>
                    <a:pt x="3" y="13"/>
                  </a:moveTo>
                  <a:lnTo>
                    <a:pt x="3" y="13"/>
                  </a:lnTo>
                  <a:lnTo>
                    <a:pt x="4" y="13"/>
                  </a:lnTo>
                  <a:lnTo>
                    <a:pt x="3" y="13"/>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28" name="Group 727">
            <a:extLst>
              <a:ext uri="{FF2B5EF4-FFF2-40B4-BE49-F238E27FC236}">
                <a16:creationId xmlns:a16="http://schemas.microsoft.com/office/drawing/2014/main" id="{00000000-0008-0000-0000-0000D8020000}"/>
              </a:ext>
            </a:extLst>
          </xdr:cNvPr>
          <xdr:cNvGrpSpPr>
            <a:grpSpLocks/>
          </xdr:cNvGrpSpPr>
        </xdr:nvGrpSpPr>
        <xdr:grpSpPr bwMode="auto">
          <a:xfrm>
            <a:off x="610" y="143"/>
            <a:ext cx="15" cy="15"/>
            <a:chOff x="610" y="143"/>
            <a:chExt cx="15" cy="15"/>
          </a:xfrm>
        </xdr:grpSpPr>
        <xdr:sp macro="" textlink="">
          <xdr:nvSpPr>
            <xdr:cNvPr id="827" name="Freeform 3690">
              <a:extLst>
                <a:ext uri="{FF2B5EF4-FFF2-40B4-BE49-F238E27FC236}">
                  <a16:creationId xmlns:a16="http://schemas.microsoft.com/office/drawing/2014/main" id="{00000000-0008-0000-0000-00003B030000}"/>
                </a:ext>
              </a:extLst>
            </xdr:cNvPr>
            <xdr:cNvSpPr>
              <a:spLocks/>
            </xdr:cNvSpPr>
          </xdr:nvSpPr>
          <xdr:spPr bwMode="auto">
            <a:xfrm>
              <a:off x="610" y="143"/>
              <a:ext cx="15" cy="15"/>
            </a:xfrm>
            <a:custGeom>
              <a:avLst/>
              <a:gdLst>
                <a:gd name="T0" fmla="+- 0 619 610"/>
                <a:gd name="T1" fmla="*/ T0 w 15"/>
                <a:gd name="T2" fmla="+- 0 143 143"/>
                <a:gd name="T3" fmla="*/ 143 h 15"/>
                <a:gd name="T4" fmla="+- 0 615 610"/>
                <a:gd name="T5" fmla="*/ T4 w 15"/>
                <a:gd name="T6" fmla="+- 0 143 143"/>
                <a:gd name="T7" fmla="*/ 143 h 15"/>
                <a:gd name="T8" fmla="+- 0 613 610"/>
                <a:gd name="T9" fmla="*/ T8 w 15"/>
                <a:gd name="T10" fmla="+- 0 144 143"/>
                <a:gd name="T11" fmla="*/ 144 h 15"/>
                <a:gd name="T12" fmla="+- 0 610 610"/>
                <a:gd name="T13" fmla="*/ T12 w 15"/>
                <a:gd name="T14" fmla="+- 0 148 143"/>
                <a:gd name="T15" fmla="*/ 148 h 15"/>
                <a:gd name="T16" fmla="+- 0 610 610"/>
                <a:gd name="T17" fmla="*/ T16 w 15"/>
                <a:gd name="T18" fmla="+- 0 149 143"/>
                <a:gd name="T19" fmla="*/ 149 h 15"/>
                <a:gd name="T20" fmla="+- 0 610 610"/>
                <a:gd name="T21" fmla="*/ T20 w 15"/>
                <a:gd name="T22" fmla="+- 0 153 143"/>
                <a:gd name="T23" fmla="*/ 153 h 15"/>
                <a:gd name="T24" fmla="+- 0 611 610"/>
                <a:gd name="T25" fmla="*/ T24 w 15"/>
                <a:gd name="T26" fmla="+- 0 155 143"/>
                <a:gd name="T27" fmla="*/ 155 h 15"/>
                <a:gd name="T28" fmla="+- 0 614 610"/>
                <a:gd name="T29" fmla="*/ T28 w 15"/>
                <a:gd name="T30" fmla="+- 0 158 143"/>
                <a:gd name="T31" fmla="*/ 158 h 15"/>
                <a:gd name="T32" fmla="+- 0 615 610"/>
                <a:gd name="T33" fmla="*/ T32 w 15"/>
                <a:gd name="T34" fmla="+- 0 158 143"/>
                <a:gd name="T35" fmla="*/ 158 h 15"/>
                <a:gd name="T36" fmla="+- 0 619 610"/>
                <a:gd name="T37" fmla="*/ T36 w 15"/>
                <a:gd name="T38" fmla="+- 0 158 143"/>
                <a:gd name="T39" fmla="*/ 158 h 15"/>
                <a:gd name="T40" fmla="+- 0 621 610"/>
                <a:gd name="T41" fmla="*/ T40 w 15"/>
                <a:gd name="T42" fmla="+- 0 157 143"/>
                <a:gd name="T43" fmla="*/ 157 h 15"/>
                <a:gd name="T44" fmla="+- 0 621 610"/>
                <a:gd name="T45" fmla="*/ T44 w 15"/>
                <a:gd name="T46" fmla="+- 0 157 143"/>
                <a:gd name="T47" fmla="*/ 157 h 15"/>
                <a:gd name="T48" fmla="+- 0 616 610"/>
                <a:gd name="T49" fmla="*/ T48 w 15"/>
                <a:gd name="T50" fmla="+- 0 157 143"/>
                <a:gd name="T51" fmla="*/ 157 h 15"/>
                <a:gd name="T52" fmla="+- 0 614 610"/>
                <a:gd name="T53" fmla="*/ T52 w 15"/>
                <a:gd name="T54" fmla="+- 0 157 143"/>
                <a:gd name="T55" fmla="*/ 157 h 15"/>
                <a:gd name="T56" fmla="+- 0 614 610"/>
                <a:gd name="T57" fmla="*/ T56 w 15"/>
                <a:gd name="T58" fmla="+- 0 156 143"/>
                <a:gd name="T59" fmla="*/ 156 h 15"/>
                <a:gd name="T60" fmla="+- 0 613 610"/>
                <a:gd name="T61" fmla="*/ T60 w 15"/>
                <a:gd name="T62" fmla="+- 0 156 143"/>
                <a:gd name="T63" fmla="*/ 156 h 15"/>
                <a:gd name="T64" fmla="+- 0 613 610"/>
                <a:gd name="T65" fmla="*/ T64 w 15"/>
                <a:gd name="T66" fmla="+- 0 156 143"/>
                <a:gd name="T67" fmla="*/ 156 h 15"/>
                <a:gd name="T68" fmla="+- 0 612 610"/>
                <a:gd name="T69" fmla="*/ T68 w 15"/>
                <a:gd name="T70" fmla="+- 0 154 143"/>
                <a:gd name="T71" fmla="*/ 154 h 15"/>
                <a:gd name="T72" fmla="+- 0 611 610"/>
                <a:gd name="T73" fmla="*/ T72 w 15"/>
                <a:gd name="T74" fmla="+- 0 153 143"/>
                <a:gd name="T75" fmla="*/ 153 h 15"/>
                <a:gd name="T76" fmla="+- 0 611 610"/>
                <a:gd name="T77" fmla="*/ T76 w 15"/>
                <a:gd name="T78" fmla="+- 0 149 143"/>
                <a:gd name="T79" fmla="*/ 149 h 15"/>
                <a:gd name="T80" fmla="+- 0 611 610"/>
                <a:gd name="T81" fmla="*/ T80 w 15"/>
                <a:gd name="T82" fmla="+- 0 148 143"/>
                <a:gd name="T83" fmla="*/ 148 h 15"/>
                <a:gd name="T84" fmla="+- 0 613 610"/>
                <a:gd name="T85" fmla="*/ T84 w 15"/>
                <a:gd name="T86" fmla="+- 0 145 143"/>
                <a:gd name="T87" fmla="*/ 145 h 15"/>
                <a:gd name="T88" fmla="+- 0 615 610"/>
                <a:gd name="T89" fmla="*/ T88 w 15"/>
                <a:gd name="T90" fmla="+- 0 145 143"/>
                <a:gd name="T91" fmla="*/ 145 h 15"/>
                <a:gd name="T92" fmla="+- 0 621 610"/>
                <a:gd name="T93" fmla="*/ T92 w 15"/>
                <a:gd name="T94" fmla="+- 0 145 143"/>
                <a:gd name="T95" fmla="*/ 145 h 15"/>
                <a:gd name="T96" fmla="+- 0 620 610"/>
                <a:gd name="T97" fmla="*/ T96 w 15"/>
                <a:gd name="T98" fmla="+- 0 144 143"/>
                <a:gd name="T99" fmla="*/ 144 h 15"/>
                <a:gd name="T100" fmla="+- 0 619 610"/>
                <a:gd name="T101" fmla="*/ T100 w 15"/>
                <a:gd name="T102" fmla="+- 0 143 143"/>
                <a:gd name="T103" fmla="*/ 143 h 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Lst>
              <a:rect l="0" t="0" r="r" b="b"/>
              <a:pathLst>
                <a:path w="15" h="15">
                  <a:moveTo>
                    <a:pt x="9" y="0"/>
                  </a:moveTo>
                  <a:lnTo>
                    <a:pt x="5" y="0"/>
                  </a:lnTo>
                  <a:lnTo>
                    <a:pt x="3" y="1"/>
                  </a:lnTo>
                  <a:lnTo>
                    <a:pt x="0" y="5"/>
                  </a:lnTo>
                  <a:lnTo>
                    <a:pt x="0" y="6"/>
                  </a:lnTo>
                  <a:lnTo>
                    <a:pt x="0" y="10"/>
                  </a:lnTo>
                  <a:lnTo>
                    <a:pt x="1" y="12"/>
                  </a:lnTo>
                  <a:lnTo>
                    <a:pt x="4" y="15"/>
                  </a:lnTo>
                  <a:lnTo>
                    <a:pt x="5" y="15"/>
                  </a:lnTo>
                  <a:lnTo>
                    <a:pt x="9" y="15"/>
                  </a:lnTo>
                  <a:lnTo>
                    <a:pt x="11" y="14"/>
                  </a:lnTo>
                  <a:lnTo>
                    <a:pt x="6" y="14"/>
                  </a:lnTo>
                  <a:lnTo>
                    <a:pt x="4" y="14"/>
                  </a:lnTo>
                  <a:lnTo>
                    <a:pt x="4" y="13"/>
                  </a:lnTo>
                  <a:lnTo>
                    <a:pt x="3" y="13"/>
                  </a:lnTo>
                  <a:lnTo>
                    <a:pt x="2" y="11"/>
                  </a:lnTo>
                  <a:lnTo>
                    <a:pt x="1" y="10"/>
                  </a:lnTo>
                  <a:lnTo>
                    <a:pt x="1" y="6"/>
                  </a:lnTo>
                  <a:lnTo>
                    <a:pt x="1" y="5"/>
                  </a:lnTo>
                  <a:lnTo>
                    <a:pt x="3" y="2"/>
                  </a:lnTo>
                  <a:lnTo>
                    <a:pt x="5" y="2"/>
                  </a:lnTo>
                  <a:lnTo>
                    <a:pt x="11" y="2"/>
                  </a:lnTo>
                  <a:lnTo>
                    <a:pt x="10" y="1"/>
                  </a:lnTo>
                  <a:lnTo>
                    <a:pt x="9" y="0"/>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28" name="Freeform 3689">
              <a:extLst>
                <a:ext uri="{FF2B5EF4-FFF2-40B4-BE49-F238E27FC236}">
                  <a16:creationId xmlns:a16="http://schemas.microsoft.com/office/drawing/2014/main" id="{00000000-0008-0000-0000-00003C030000}"/>
                </a:ext>
              </a:extLst>
            </xdr:cNvPr>
            <xdr:cNvSpPr>
              <a:spLocks/>
            </xdr:cNvSpPr>
          </xdr:nvSpPr>
          <xdr:spPr bwMode="auto">
            <a:xfrm>
              <a:off x="610" y="143"/>
              <a:ext cx="15" cy="15"/>
            </a:xfrm>
            <a:custGeom>
              <a:avLst/>
              <a:gdLst>
                <a:gd name="T0" fmla="+- 0 621 610"/>
                <a:gd name="T1" fmla="*/ T0 w 15"/>
                <a:gd name="T2" fmla="+- 0 145 143"/>
                <a:gd name="T3" fmla="*/ 145 h 15"/>
                <a:gd name="T4" fmla="+- 0 618 610"/>
                <a:gd name="T5" fmla="*/ T4 w 15"/>
                <a:gd name="T6" fmla="+- 0 145 143"/>
                <a:gd name="T7" fmla="*/ 145 h 15"/>
                <a:gd name="T8" fmla="+- 0 620 610"/>
                <a:gd name="T9" fmla="*/ T8 w 15"/>
                <a:gd name="T10" fmla="+- 0 145 143"/>
                <a:gd name="T11" fmla="*/ 145 h 15"/>
                <a:gd name="T12" fmla="+- 0 623 610"/>
                <a:gd name="T13" fmla="*/ T12 w 15"/>
                <a:gd name="T14" fmla="+- 0 147 143"/>
                <a:gd name="T15" fmla="*/ 147 h 15"/>
                <a:gd name="T16" fmla="+- 0 623 610"/>
                <a:gd name="T17" fmla="*/ T16 w 15"/>
                <a:gd name="T18" fmla="+- 0 149 143"/>
                <a:gd name="T19" fmla="*/ 149 h 15"/>
                <a:gd name="T20" fmla="+- 0 623 610"/>
                <a:gd name="T21" fmla="*/ T20 w 15"/>
                <a:gd name="T22" fmla="+- 0 153 143"/>
                <a:gd name="T23" fmla="*/ 153 h 15"/>
                <a:gd name="T24" fmla="+- 0 623 610"/>
                <a:gd name="T25" fmla="*/ T24 w 15"/>
                <a:gd name="T26" fmla="+- 0 154 143"/>
                <a:gd name="T27" fmla="*/ 154 h 15"/>
                <a:gd name="T28" fmla="+- 0 621 610"/>
                <a:gd name="T29" fmla="*/ T28 w 15"/>
                <a:gd name="T30" fmla="+- 0 156 143"/>
                <a:gd name="T31" fmla="*/ 156 h 15"/>
                <a:gd name="T32" fmla="+- 0 619 610"/>
                <a:gd name="T33" fmla="*/ T32 w 15"/>
                <a:gd name="T34" fmla="+- 0 157 143"/>
                <a:gd name="T35" fmla="*/ 157 h 15"/>
                <a:gd name="T36" fmla="+- 0 621 610"/>
                <a:gd name="T37" fmla="*/ T36 w 15"/>
                <a:gd name="T38" fmla="+- 0 157 143"/>
                <a:gd name="T39" fmla="*/ 157 h 15"/>
                <a:gd name="T40" fmla="+- 0 624 610"/>
                <a:gd name="T41" fmla="*/ T40 w 15"/>
                <a:gd name="T42" fmla="+- 0 154 143"/>
                <a:gd name="T43" fmla="*/ 154 h 15"/>
                <a:gd name="T44" fmla="+- 0 624 610"/>
                <a:gd name="T45" fmla="*/ T44 w 15"/>
                <a:gd name="T46" fmla="+- 0 153 143"/>
                <a:gd name="T47" fmla="*/ 153 h 15"/>
                <a:gd name="T48" fmla="+- 0 624 610"/>
                <a:gd name="T49" fmla="*/ T48 w 15"/>
                <a:gd name="T50" fmla="+- 0 149 143"/>
                <a:gd name="T51" fmla="*/ 149 h 15"/>
                <a:gd name="T52" fmla="+- 0 624 610"/>
                <a:gd name="T53" fmla="*/ T52 w 15"/>
                <a:gd name="T54" fmla="+- 0 147 143"/>
                <a:gd name="T55" fmla="*/ 147 h 15"/>
                <a:gd name="T56" fmla="+- 0 621 610"/>
                <a:gd name="T57" fmla="*/ T56 w 15"/>
                <a:gd name="T58" fmla="+- 0 145 143"/>
                <a:gd name="T59" fmla="*/ 145 h 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5" h="15">
                  <a:moveTo>
                    <a:pt x="11" y="2"/>
                  </a:moveTo>
                  <a:lnTo>
                    <a:pt x="8" y="2"/>
                  </a:lnTo>
                  <a:lnTo>
                    <a:pt x="10" y="2"/>
                  </a:lnTo>
                  <a:lnTo>
                    <a:pt x="13" y="4"/>
                  </a:lnTo>
                  <a:lnTo>
                    <a:pt x="13" y="6"/>
                  </a:lnTo>
                  <a:lnTo>
                    <a:pt x="13" y="10"/>
                  </a:lnTo>
                  <a:lnTo>
                    <a:pt x="13" y="11"/>
                  </a:lnTo>
                  <a:lnTo>
                    <a:pt x="11" y="13"/>
                  </a:lnTo>
                  <a:lnTo>
                    <a:pt x="9" y="14"/>
                  </a:lnTo>
                  <a:lnTo>
                    <a:pt x="11" y="14"/>
                  </a:lnTo>
                  <a:lnTo>
                    <a:pt x="14" y="11"/>
                  </a:lnTo>
                  <a:lnTo>
                    <a:pt x="14" y="10"/>
                  </a:lnTo>
                  <a:lnTo>
                    <a:pt x="14" y="6"/>
                  </a:lnTo>
                  <a:lnTo>
                    <a:pt x="14" y="4"/>
                  </a:lnTo>
                  <a:lnTo>
                    <a:pt x="11" y="2"/>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29" name="Freeform 3688">
              <a:extLst>
                <a:ext uri="{FF2B5EF4-FFF2-40B4-BE49-F238E27FC236}">
                  <a16:creationId xmlns:a16="http://schemas.microsoft.com/office/drawing/2014/main" id="{00000000-0008-0000-0000-00003D030000}"/>
                </a:ext>
              </a:extLst>
            </xdr:cNvPr>
            <xdr:cNvSpPr>
              <a:spLocks/>
            </xdr:cNvSpPr>
          </xdr:nvSpPr>
          <xdr:spPr bwMode="auto">
            <a:xfrm>
              <a:off x="610" y="143"/>
              <a:ext cx="15" cy="15"/>
            </a:xfrm>
            <a:custGeom>
              <a:avLst/>
              <a:gdLst>
                <a:gd name="T0" fmla="+- 0 613 610"/>
                <a:gd name="T1" fmla="*/ T0 w 15"/>
                <a:gd name="T2" fmla="+- 0 156 143"/>
                <a:gd name="T3" fmla="*/ 156 h 15"/>
                <a:gd name="T4" fmla="+- 0 613 610"/>
                <a:gd name="T5" fmla="*/ T4 w 15"/>
                <a:gd name="T6" fmla="+- 0 156 143"/>
                <a:gd name="T7" fmla="*/ 156 h 15"/>
                <a:gd name="T8" fmla="+- 0 614 610"/>
                <a:gd name="T9" fmla="*/ T8 w 15"/>
                <a:gd name="T10" fmla="+- 0 156 143"/>
                <a:gd name="T11" fmla="*/ 156 h 15"/>
                <a:gd name="T12" fmla="+- 0 613 610"/>
                <a:gd name="T13" fmla="*/ T12 w 15"/>
                <a:gd name="T14" fmla="+- 0 156 143"/>
                <a:gd name="T15" fmla="*/ 156 h 15"/>
              </a:gdLst>
              <a:ahLst/>
              <a:cxnLst>
                <a:cxn ang="0">
                  <a:pos x="T1" y="T3"/>
                </a:cxn>
                <a:cxn ang="0">
                  <a:pos x="T5" y="T7"/>
                </a:cxn>
                <a:cxn ang="0">
                  <a:pos x="T9" y="T11"/>
                </a:cxn>
                <a:cxn ang="0">
                  <a:pos x="T13" y="T15"/>
                </a:cxn>
              </a:cxnLst>
              <a:rect l="0" t="0" r="r" b="b"/>
              <a:pathLst>
                <a:path w="15" h="15">
                  <a:moveTo>
                    <a:pt x="3" y="13"/>
                  </a:moveTo>
                  <a:lnTo>
                    <a:pt x="3" y="13"/>
                  </a:lnTo>
                  <a:lnTo>
                    <a:pt x="4" y="13"/>
                  </a:lnTo>
                  <a:lnTo>
                    <a:pt x="3" y="13"/>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29" name="Group 728">
            <a:extLst>
              <a:ext uri="{FF2B5EF4-FFF2-40B4-BE49-F238E27FC236}">
                <a16:creationId xmlns:a16="http://schemas.microsoft.com/office/drawing/2014/main" id="{00000000-0008-0000-0000-0000D9020000}"/>
              </a:ext>
            </a:extLst>
          </xdr:cNvPr>
          <xdr:cNvGrpSpPr>
            <a:grpSpLocks/>
          </xdr:cNvGrpSpPr>
        </xdr:nvGrpSpPr>
        <xdr:grpSpPr bwMode="auto">
          <a:xfrm>
            <a:off x="613" y="149"/>
            <a:ext cx="10" cy="8"/>
            <a:chOff x="613" y="149"/>
            <a:chExt cx="10" cy="8"/>
          </a:xfrm>
        </xdr:grpSpPr>
        <xdr:sp macro="" textlink="">
          <xdr:nvSpPr>
            <xdr:cNvPr id="825" name="Freeform 3686">
              <a:extLst>
                <a:ext uri="{FF2B5EF4-FFF2-40B4-BE49-F238E27FC236}">
                  <a16:creationId xmlns:a16="http://schemas.microsoft.com/office/drawing/2014/main" id="{00000000-0008-0000-0000-000039030000}"/>
                </a:ext>
              </a:extLst>
            </xdr:cNvPr>
            <xdr:cNvSpPr>
              <a:spLocks/>
            </xdr:cNvSpPr>
          </xdr:nvSpPr>
          <xdr:spPr bwMode="auto">
            <a:xfrm>
              <a:off x="613" y="149"/>
              <a:ext cx="10" cy="8"/>
            </a:xfrm>
            <a:custGeom>
              <a:avLst/>
              <a:gdLst>
                <a:gd name="T0" fmla="+- 0 613 613"/>
                <a:gd name="T1" fmla="*/ T0 w 10"/>
                <a:gd name="T2" fmla="+- 0 154 149"/>
                <a:gd name="T3" fmla="*/ 154 h 8"/>
                <a:gd name="T4" fmla="+- 0 615 613"/>
                <a:gd name="T5" fmla="*/ T4 w 10"/>
                <a:gd name="T6" fmla="+- 0 156 149"/>
                <a:gd name="T7" fmla="*/ 156 h 8"/>
                <a:gd name="T8" fmla="+- 0 617 613"/>
                <a:gd name="T9" fmla="*/ T8 w 10"/>
                <a:gd name="T10" fmla="+- 0 157 149"/>
                <a:gd name="T11" fmla="*/ 157 h 8"/>
                <a:gd name="T12" fmla="+- 0 620 613"/>
                <a:gd name="T13" fmla="*/ T12 w 10"/>
                <a:gd name="T14" fmla="+- 0 155 149"/>
                <a:gd name="T15" fmla="*/ 155 h 8"/>
                <a:gd name="T16" fmla="+- 0 617 613"/>
                <a:gd name="T17" fmla="*/ T16 w 10"/>
                <a:gd name="T18" fmla="+- 0 155 149"/>
                <a:gd name="T19" fmla="*/ 155 h 8"/>
                <a:gd name="T20" fmla="+- 0 614 613"/>
                <a:gd name="T21" fmla="*/ T20 w 10"/>
                <a:gd name="T22" fmla="+- 0 155 149"/>
                <a:gd name="T23" fmla="*/ 155 h 8"/>
                <a:gd name="T24" fmla="+- 0 613 613"/>
                <a:gd name="T25" fmla="*/ T24 w 10"/>
                <a:gd name="T26" fmla="+- 0 154 149"/>
                <a:gd name="T27" fmla="*/ 154 h 8"/>
              </a:gdLst>
              <a:ahLst/>
              <a:cxnLst>
                <a:cxn ang="0">
                  <a:pos x="T1" y="T3"/>
                </a:cxn>
                <a:cxn ang="0">
                  <a:pos x="T5" y="T7"/>
                </a:cxn>
                <a:cxn ang="0">
                  <a:pos x="T9" y="T11"/>
                </a:cxn>
                <a:cxn ang="0">
                  <a:pos x="T13" y="T15"/>
                </a:cxn>
                <a:cxn ang="0">
                  <a:pos x="T17" y="T19"/>
                </a:cxn>
                <a:cxn ang="0">
                  <a:pos x="T21" y="T23"/>
                </a:cxn>
                <a:cxn ang="0">
                  <a:pos x="T25" y="T27"/>
                </a:cxn>
              </a:cxnLst>
              <a:rect l="0" t="0" r="r" b="b"/>
              <a:pathLst>
                <a:path w="10" h="8">
                  <a:moveTo>
                    <a:pt x="0" y="5"/>
                  </a:moveTo>
                  <a:lnTo>
                    <a:pt x="2" y="7"/>
                  </a:lnTo>
                  <a:lnTo>
                    <a:pt x="4" y="8"/>
                  </a:lnTo>
                  <a:lnTo>
                    <a:pt x="7" y="6"/>
                  </a:lnTo>
                  <a:lnTo>
                    <a:pt x="4" y="6"/>
                  </a:lnTo>
                  <a:lnTo>
                    <a:pt x="1" y="6"/>
                  </a:lnTo>
                  <a:lnTo>
                    <a:pt x="0" y="5"/>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26" name="Freeform 3685">
              <a:extLst>
                <a:ext uri="{FF2B5EF4-FFF2-40B4-BE49-F238E27FC236}">
                  <a16:creationId xmlns:a16="http://schemas.microsoft.com/office/drawing/2014/main" id="{00000000-0008-0000-0000-00003A030000}"/>
                </a:ext>
              </a:extLst>
            </xdr:cNvPr>
            <xdr:cNvSpPr>
              <a:spLocks/>
            </xdr:cNvSpPr>
          </xdr:nvSpPr>
          <xdr:spPr bwMode="auto">
            <a:xfrm>
              <a:off x="613" y="149"/>
              <a:ext cx="10" cy="8"/>
            </a:xfrm>
            <a:custGeom>
              <a:avLst/>
              <a:gdLst>
                <a:gd name="T0" fmla="+- 0 622 613"/>
                <a:gd name="T1" fmla="*/ T0 w 10"/>
                <a:gd name="T2" fmla="+- 0 149 149"/>
                <a:gd name="T3" fmla="*/ 149 h 8"/>
                <a:gd name="T4" fmla="+- 0 622 613"/>
                <a:gd name="T5" fmla="*/ T4 w 10"/>
                <a:gd name="T6" fmla="+- 0 151 149"/>
                <a:gd name="T7" fmla="*/ 151 h 8"/>
                <a:gd name="T8" fmla="+- 0 620 613"/>
                <a:gd name="T9" fmla="*/ T8 w 10"/>
                <a:gd name="T10" fmla="+- 0 153 149"/>
                <a:gd name="T11" fmla="*/ 153 h 8"/>
                <a:gd name="T12" fmla="+- 0 617 613"/>
                <a:gd name="T13" fmla="*/ T12 w 10"/>
                <a:gd name="T14" fmla="+- 0 155 149"/>
                <a:gd name="T15" fmla="*/ 155 h 8"/>
                <a:gd name="T16" fmla="+- 0 620 613"/>
                <a:gd name="T17" fmla="*/ T16 w 10"/>
                <a:gd name="T18" fmla="+- 0 155 149"/>
                <a:gd name="T19" fmla="*/ 155 h 8"/>
                <a:gd name="T20" fmla="+- 0 622 613"/>
                <a:gd name="T21" fmla="*/ T20 w 10"/>
                <a:gd name="T22" fmla="+- 0 154 149"/>
                <a:gd name="T23" fmla="*/ 154 h 8"/>
                <a:gd name="T24" fmla="+- 0 622 613"/>
                <a:gd name="T25" fmla="*/ T24 w 10"/>
                <a:gd name="T26" fmla="+- 0 152 149"/>
                <a:gd name="T27" fmla="*/ 152 h 8"/>
                <a:gd name="T28" fmla="+- 0 622 613"/>
                <a:gd name="T29" fmla="*/ T28 w 10"/>
                <a:gd name="T30" fmla="+- 0 149 149"/>
                <a:gd name="T31" fmla="*/ 149 h 8"/>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10" h="8">
                  <a:moveTo>
                    <a:pt x="9" y="0"/>
                  </a:moveTo>
                  <a:lnTo>
                    <a:pt x="9" y="2"/>
                  </a:lnTo>
                  <a:lnTo>
                    <a:pt x="7" y="4"/>
                  </a:lnTo>
                  <a:lnTo>
                    <a:pt x="4" y="6"/>
                  </a:lnTo>
                  <a:lnTo>
                    <a:pt x="7" y="6"/>
                  </a:lnTo>
                  <a:lnTo>
                    <a:pt x="9" y="5"/>
                  </a:lnTo>
                  <a:lnTo>
                    <a:pt x="9" y="3"/>
                  </a:lnTo>
                  <a:lnTo>
                    <a:pt x="9"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30" name="Group 729">
            <a:extLst>
              <a:ext uri="{FF2B5EF4-FFF2-40B4-BE49-F238E27FC236}">
                <a16:creationId xmlns:a16="http://schemas.microsoft.com/office/drawing/2014/main" id="{00000000-0008-0000-0000-0000DA020000}"/>
              </a:ext>
            </a:extLst>
          </xdr:cNvPr>
          <xdr:cNvGrpSpPr>
            <a:grpSpLocks/>
          </xdr:cNvGrpSpPr>
        </xdr:nvGrpSpPr>
        <xdr:grpSpPr bwMode="auto">
          <a:xfrm>
            <a:off x="615" y="146"/>
            <a:ext cx="5" cy="5"/>
            <a:chOff x="615" y="146"/>
            <a:chExt cx="5" cy="5"/>
          </a:xfrm>
        </xdr:grpSpPr>
        <xdr:sp macro="" textlink="">
          <xdr:nvSpPr>
            <xdr:cNvPr id="822" name="Freeform 3683">
              <a:extLst>
                <a:ext uri="{FF2B5EF4-FFF2-40B4-BE49-F238E27FC236}">
                  <a16:creationId xmlns:a16="http://schemas.microsoft.com/office/drawing/2014/main" id="{00000000-0008-0000-0000-000036030000}"/>
                </a:ext>
              </a:extLst>
            </xdr:cNvPr>
            <xdr:cNvSpPr>
              <a:spLocks/>
            </xdr:cNvSpPr>
          </xdr:nvSpPr>
          <xdr:spPr bwMode="auto">
            <a:xfrm>
              <a:off x="615" y="146"/>
              <a:ext cx="5" cy="5"/>
            </a:xfrm>
            <a:custGeom>
              <a:avLst/>
              <a:gdLst>
                <a:gd name="T0" fmla="+- 0 618 615"/>
                <a:gd name="T1" fmla="*/ T0 w 5"/>
                <a:gd name="T2" fmla="+- 0 146 146"/>
                <a:gd name="T3" fmla="*/ 146 h 5"/>
                <a:gd name="T4" fmla="+- 0 616 615"/>
                <a:gd name="T5" fmla="*/ T4 w 5"/>
                <a:gd name="T6" fmla="+- 0 146 146"/>
                <a:gd name="T7" fmla="*/ 146 h 5"/>
                <a:gd name="T8" fmla="+- 0 615 615"/>
                <a:gd name="T9" fmla="*/ T8 w 5"/>
                <a:gd name="T10" fmla="+- 0 147 146"/>
                <a:gd name="T11" fmla="*/ 147 h 5"/>
                <a:gd name="T12" fmla="+- 0 615 615"/>
                <a:gd name="T13" fmla="*/ T12 w 5"/>
                <a:gd name="T14" fmla="+- 0 149 146"/>
                <a:gd name="T15" fmla="*/ 149 h 5"/>
                <a:gd name="T16" fmla="+- 0 616 615"/>
                <a:gd name="T17" fmla="*/ T16 w 5"/>
                <a:gd name="T18" fmla="+- 0 150 146"/>
                <a:gd name="T19" fmla="*/ 150 h 5"/>
                <a:gd name="T20" fmla="+- 0 618 615"/>
                <a:gd name="T21" fmla="*/ T20 w 5"/>
                <a:gd name="T22" fmla="+- 0 150 146"/>
                <a:gd name="T23" fmla="*/ 150 h 5"/>
                <a:gd name="T24" fmla="+- 0 619 615"/>
                <a:gd name="T25" fmla="*/ T24 w 5"/>
                <a:gd name="T26" fmla="+- 0 149 146"/>
                <a:gd name="T27" fmla="*/ 149 h 5"/>
                <a:gd name="T28" fmla="+- 0 619 615"/>
                <a:gd name="T29" fmla="*/ T28 w 5"/>
                <a:gd name="T30" fmla="+- 0 147 146"/>
                <a:gd name="T31" fmla="*/ 147 h 5"/>
                <a:gd name="T32" fmla="+- 0 618 615"/>
                <a:gd name="T33" fmla="*/ T32 w 5"/>
                <a:gd name="T34" fmla="+- 0 146 146"/>
                <a:gd name="T35" fmla="*/ 146 h 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5" h="5">
                  <a:moveTo>
                    <a:pt x="3" y="0"/>
                  </a:moveTo>
                  <a:lnTo>
                    <a:pt x="1" y="0"/>
                  </a:lnTo>
                  <a:lnTo>
                    <a:pt x="0" y="1"/>
                  </a:lnTo>
                  <a:lnTo>
                    <a:pt x="0" y="3"/>
                  </a:lnTo>
                  <a:lnTo>
                    <a:pt x="1" y="4"/>
                  </a:lnTo>
                  <a:lnTo>
                    <a:pt x="3" y="4"/>
                  </a:lnTo>
                  <a:lnTo>
                    <a:pt x="4" y="3"/>
                  </a:lnTo>
                  <a:lnTo>
                    <a:pt x="4" y="1"/>
                  </a:lnTo>
                  <a:lnTo>
                    <a:pt x="3"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823" name="Picture 822">
              <a:extLst>
                <a:ext uri="{FF2B5EF4-FFF2-40B4-BE49-F238E27FC236}">
                  <a16:creationId xmlns:a16="http://schemas.microsoft.com/office/drawing/2014/main" id="{00000000-0008-0000-0000-000037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 y="154"/>
              <a:ext cx="15" cy="1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4" name="Picture 823">
              <a:extLst>
                <a:ext uri="{FF2B5EF4-FFF2-40B4-BE49-F238E27FC236}">
                  <a16:creationId xmlns:a16="http://schemas.microsoft.com/office/drawing/2014/main" id="{00000000-0008-0000-0000-000038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 y="154"/>
              <a:ext cx="15" cy="1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31" name="Group 730">
            <a:extLst>
              <a:ext uri="{FF2B5EF4-FFF2-40B4-BE49-F238E27FC236}">
                <a16:creationId xmlns:a16="http://schemas.microsoft.com/office/drawing/2014/main" id="{00000000-0008-0000-0000-0000DB020000}"/>
              </a:ext>
            </a:extLst>
          </xdr:cNvPr>
          <xdr:cNvGrpSpPr>
            <a:grpSpLocks/>
          </xdr:cNvGrpSpPr>
        </xdr:nvGrpSpPr>
        <xdr:grpSpPr bwMode="auto">
          <a:xfrm>
            <a:off x="610" y="153"/>
            <a:ext cx="15" cy="15"/>
            <a:chOff x="610" y="153"/>
            <a:chExt cx="15" cy="15"/>
          </a:xfrm>
        </xdr:grpSpPr>
        <xdr:sp macro="" textlink="">
          <xdr:nvSpPr>
            <xdr:cNvPr id="819" name="Freeform 3679">
              <a:extLst>
                <a:ext uri="{FF2B5EF4-FFF2-40B4-BE49-F238E27FC236}">
                  <a16:creationId xmlns:a16="http://schemas.microsoft.com/office/drawing/2014/main" id="{00000000-0008-0000-0000-000033030000}"/>
                </a:ext>
              </a:extLst>
            </xdr:cNvPr>
            <xdr:cNvSpPr>
              <a:spLocks/>
            </xdr:cNvSpPr>
          </xdr:nvSpPr>
          <xdr:spPr bwMode="auto">
            <a:xfrm>
              <a:off x="610" y="153"/>
              <a:ext cx="15" cy="15"/>
            </a:xfrm>
            <a:custGeom>
              <a:avLst/>
              <a:gdLst>
                <a:gd name="T0" fmla="+- 0 619 610"/>
                <a:gd name="T1" fmla="*/ T0 w 15"/>
                <a:gd name="T2" fmla="+- 0 153 153"/>
                <a:gd name="T3" fmla="*/ 153 h 15"/>
                <a:gd name="T4" fmla="+- 0 615 610"/>
                <a:gd name="T5" fmla="*/ T4 w 15"/>
                <a:gd name="T6" fmla="+- 0 153 153"/>
                <a:gd name="T7" fmla="*/ 153 h 15"/>
                <a:gd name="T8" fmla="+- 0 613 610"/>
                <a:gd name="T9" fmla="*/ T8 w 15"/>
                <a:gd name="T10" fmla="+- 0 154 153"/>
                <a:gd name="T11" fmla="*/ 154 h 15"/>
                <a:gd name="T12" fmla="+- 0 610 610"/>
                <a:gd name="T13" fmla="*/ T12 w 15"/>
                <a:gd name="T14" fmla="+- 0 157 153"/>
                <a:gd name="T15" fmla="*/ 157 h 15"/>
                <a:gd name="T16" fmla="+- 0 610 610"/>
                <a:gd name="T17" fmla="*/ T16 w 15"/>
                <a:gd name="T18" fmla="+- 0 159 153"/>
                <a:gd name="T19" fmla="*/ 159 h 15"/>
                <a:gd name="T20" fmla="+- 0 610 610"/>
                <a:gd name="T21" fmla="*/ T20 w 15"/>
                <a:gd name="T22" fmla="+- 0 163 153"/>
                <a:gd name="T23" fmla="*/ 163 h 15"/>
                <a:gd name="T24" fmla="+- 0 611 610"/>
                <a:gd name="T25" fmla="*/ T24 w 15"/>
                <a:gd name="T26" fmla="+- 0 165 153"/>
                <a:gd name="T27" fmla="*/ 165 h 15"/>
                <a:gd name="T28" fmla="+- 0 614 610"/>
                <a:gd name="T29" fmla="*/ T28 w 15"/>
                <a:gd name="T30" fmla="+- 0 168 153"/>
                <a:gd name="T31" fmla="*/ 168 h 15"/>
                <a:gd name="T32" fmla="+- 0 615 610"/>
                <a:gd name="T33" fmla="*/ T32 w 15"/>
                <a:gd name="T34" fmla="+- 0 168 153"/>
                <a:gd name="T35" fmla="*/ 168 h 15"/>
                <a:gd name="T36" fmla="+- 0 619 610"/>
                <a:gd name="T37" fmla="*/ T36 w 15"/>
                <a:gd name="T38" fmla="+- 0 168 153"/>
                <a:gd name="T39" fmla="*/ 168 h 15"/>
                <a:gd name="T40" fmla="+- 0 621 610"/>
                <a:gd name="T41" fmla="*/ T40 w 15"/>
                <a:gd name="T42" fmla="+- 0 167 153"/>
                <a:gd name="T43" fmla="*/ 167 h 15"/>
                <a:gd name="T44" fmla="+- 0 621 610"/>
                <a:gd name="T45" fmla="*/ T44 w 15"/>
                <a:gd name="T46" fmla="+- 0 167 153"/>
                <a:gd name="T47" fmla="*/ 167 h 15"/>
                <a:gd name="T48" fmla="+- 0 616 610"/>
                <a:gd name="T49" fmla="*/ T48 w 15"/>
                <a:gd name="T50" fmla="+- 0 167 153"/>
                <a:gd name="T51" fmla="*/ 167 h 15"/>
                <a:gd name="T52" fmla="+- 0 614 610"/>
                <a:gd name="T53" fmla="*/ T52 w 15"/>
                <a:gd name="T54" fmla="+- 0 167 153"/>
                <a:gd name="T55" fmla="*/ 167 h 15"/>
                <a:gd name="T56" fmla="+- 0 613 610"/>
                <a:gd name="T57" fmla="*/ T56 w 15"/>
                <a:gd name="T58" fmla="+- 0 166 153"/>
                <a:gd name="T59" fmla="*/ 166 h 15"/>
                <a:gd name="T60" fmla="+- 0 613 610"/>
                <a:gd name="T61" fmla="*/ T60 w 15"/>
                <a:gd name="T62" fmla="+- 0 166 153"/>
                <a:gd name="T63" fmla="*/ 166 h 15"/>
                <a:gd name="T64" fmla="+- 0 613 610"/>
                <a:gd name="T65" fmla="*/ T64 w 15"/>
                <a:gd name="T66" fmla="+- 0 166 153"/>
                <a:gd name="T67" fmla="*/ 166 h 15"/>
                <a:gd name="T68" fmla="+- 0 612 610"/>
                <a:gd name="T69" fmla="*/ T68 w 15"/>
                <a:gd name="T70" fmla="+- 0 164 153"/>
                <a:gd name="T71" fmla="*/ 164 h 15"/>
                <a:gd name="T72" fmla="+- 0 611 610"/>
                <a:gd name="T73" fmla="*/ T72 w 15"/>
                <a:gd name="T74" fmla="+- 0 163 153"/>
                <a:gd name="T75" fmla="*/ 163 h 15"/>
                <a:gd name="T76" fmla="+- 0 611 610"/>
                <a:gd name="T77" fmla="*/ T76 w 15"/>
                <a:gd name="T78" fmla="+- 0 159 153"/>
                <a:gd name="T79" fmla="*/ 159 h 15"/>
                <a:gd name="T80" fmla="+- 0 611 610"/>
                <a:gd name="T81" fmla="*/ T80 w 15"/>
                <a:gd name="T82" fmla="+- 0 158 153"/>
                <a:gd name="T83" fmla="*/ 158 h 15"/>
                <a:gd name="T84" fmla="+- 0 613 610"/>
                <a:gd name="T85" fmla="*/ T84 w 15"/>
                <a:gd name="T86" fmla="+- 0 155 153"/>
                <a:gd name="T87" fmla="*/ 155 h 15"/>
                <a:gd name="T88" fmla="+- 0 615 610"/>
                <a:gd name="T89" fmla="*/ T88 w 15"/>
                <a:gd name="T90" fmla="+- 0 155 153"/>
                <a:gd name="T91" fmla="*/ 155 h 15"/>
                <a:gd name="T92" fmla="+- 0 621 610"/>
                <a:gd name="T93" fmla="*/ T92 w 15"/>
                <a:gd name="T94" fmla="+- 0 155 153"/>
                <a:gd name="T95" fmla="*/ 155 h 15"/>
                <a:gd name="T96" fmla="+- 0 620 610"/>
                <a:gd name="T97" fmla="*/ T96 w 15"/>
                <a:gd name="T98" fmla="+- 0 154 153"/>
                <a:gd name="T99" fmla="*/ 154 h 15"/>
                <a:gd name="T100" fmla="+- 0 619 610"/>
                <a:gd name="T101" fmla="*/ T100 w 15"/>
                <a:gd name="T102" fmla="+- 0 153 153"/>
                <a:gd name="T103" fmla="*/ 153 h 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Lst>
              <a:rect l="0" t="0" r="r" b="b"/>
              <a:pathLst>
                <a:path w="15" h="15">
                  <a:moveTo>
                    <a:pt x="9" y="0"/>
                  </a:moveTo>
                  <a:lnTo>
                    <a:pt x="5" y="0"/>
                  </a:lnTo>
                  <a:lnTo>
                    <a:pt x="3" y="1"/>
                  </a:lnTo>
                  <a:lnTo>
                    <a:pt x="0" y="4"/>
                  </a:lnTo>
                  <a:lnTo>
                    <a:pt x="0" y="6"/>
                  </a:lnTo>
                  <a:lnTo>
                    <a:pt x="0" y="10"/>
                  </a:lnTo>
                  <a:lnTo>
                    <a:pt x="1" y="12"/>
                  </a:lnTo>
                  <a:lnTo>
                    <a:pt x="4" y="15"/>
                  </a:lnTo>
                  <a:lnTo>
                    <a:pt x="5" y="15"/>
                  </a:lnTo>
                  <a:lnTo>
                    <a:pt x="9" y="15"/>
                  </a:lnTo>
                  <a:lnTo>
                    <a:pt x="11" y="14"/>
                  </a:lnTo>
                  <a:lnTo>
                    <a:pt x="6" y="14"/>
                  </a:lnTo>
                  <a:lnTo>
                    <a:pt x="4" y="14"/>
                  </a:lnTo>
                  <a:lnTo>
                    <a:pt x="3" y="13"/>
                  </a:lnTo>
                  <a:lnTo>
                    <a:pt x="2" y="11"/>
                  </a:lnTo>
                  <a:lnTo>
                    <a:pt x="1" y="10"/>
                  </a:lnTo>
                  <a:lnTo>
                    <a:pt x="1" y="6"/>
                  </a:lnTo>
                  <a:lnTo>
                    <a:pt x="1" y="5"/>
                  </a:lnTo>
                  <a:lnTo>
                    <a:pt x="3" y="2"/>
                  </a:lnTo>
                  <a:lnTo>
                    <a:pt x="5" y="2"/>
                  </a:lnTo>
                  <a:lnTo>
                    <a:pt x="11" y="2"/>
                  </a:lnTo>
                  <a:lnTo>
                    <a:pt x="10" y="1"/>
                  </a:lnTo>
                  <a:lnTo>
                    <a:pt x="9" y="0"/>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20" name="Freeform 3678">
              <a:extLst>
                <a:ext uri="{FF2B5EF4-FFF2-40B4-BE49-F238E27FC236}">
                  <a16:creationId xmlns:a16="http://schemas.microsoft.com/office/drawing/2014/main" id="{00000000-0008-0000-0000-000034030000}"/>
                </a:ext>
              </a:extLst>
            </xdr:cNvPr>
            <xdr:cNvSpPr>
              <a:spLocks/>
            </xdr:cNvSpPr>
          </xdr:nvSpPr>
          <xdr:spPr bwMode="auto">
            <a:xfrm>
              <a:off x="610" y="153"/>
              <a:ext cx="15" cy="15"/>
            </a:xfrm>
            <a:custGeom>
              <a:avLst/>
              <a:gdLst>
                <a:gd name="T0" fmla="+- 0 621 610"/>
                <a:gd name="T1" fmla="*/ T0 w 15"/>
                <a:gd name="T2" fmla="+- 0 155 153"/>
                <a:gd name="T3" fmla="*/ 155 h 15"/>
                <a:gd name="T4" fmla="+- 0 618 610"/>
                <a:gd name="T5" fmla="*/ T4 w 15"/>
                <a:gd name="T6" fmla="+- 0 155 153"/>
                <a:gd name="T7" fmla="*/ 155 h 15"/>
                <a:gd name="T8" fmla="+- 0 620 610"/>
                <a:gd name="T9" fmla="*/ T8 w 15"/>
                <a:gd name="T10" fmla="+- 0 155 153"/>
                <a:gd name="T11" fmla="*/ 155 h 15"/>
                <a:gd name="T12" fmla="+- 0 623 610"/>
                <a:gd name="T13" fmla="*/ T12 w 15"/>
                <a:gd name="T14" fmla="+- 0 157 153"/>
                <a:gd name="T15" fmla="*/ 157 h 15"/>
                <a:gd name="T16" fmla="+- 0 623 610"/>
                <a:gd name="T17" fmla="*/ T16 w 15"/>
                <a:gd name="T18" fmla="+- 0 159 153"/>
                <a:gd name="T19" fmla="*/ 159 h 15"/>
                <a:gd name="T20" fmla="+- 0 623 610"/>
                <a:gd name="T21" fmla="*/ T20 w 15"/>
                <a:gd name="T22" fmla="+- 0 163 153"/>
                <a:gd name="T23" fmla="*/ 163 h 15"/>
                <a:gd name="T24" fmla="+- 0 623 610"/>
                <a:gd name="T25" fmla="*/ T24 w 15"/>
                <a:gd name="T26" fmla="+- 0 164 153"/>
                <a:gd name="T27" fmla="*/ 164 h 15"/>
                <a:gd name="T28" fmla="+- 0 621 610"/>
                <a:gd name="T29" fmla="*/ T28 w 15"/>
                <a:gd name="T30" fmla="+- 0 166 153"/>
                <a:gd name="T31" fmla="*/ 166 h 15"/>
                <a:gd name="T32" fmla="+- 0 619 610"/>
                <a:gd name="T33" fmla="*/ T32 w 15"/>
                <a:gd name="T34" fmla="+- 0 167 153"/>
                <a:gd name="T35" fmla="*/ 167 h 15"/>
                <a:gd name="T36" fmla="+- 0 617 610"/>
                <a:gd name="T37" fmla="*/ T36 w 15"/>
                <a:gd name="T38" fmla="+- 0 167 153"/>
                <a:gd name="T39" fmla="*/ 167 h 15"/>
                <a:gd name="T40" fmla="+- 0 621 610"/>
                <a:gd name="T41" fmla="*/ T40 w 15"/>
                <a:gd name="T42" fmla="+- 0 167 153"/>
                <a:gd name="T43" fmla="*/ 167 h 15"/>
                <a:gd name="T44" fmla="+- 0 624 610"/>
                <a:gd name="T45" fmla="*/ T44 w 15"/>
                <a:gd name="T46" fmla="+- 0 164 153"/>
                <a:gd name="T47" fmla="*/ 164 h 15"/>
                <a:gd name="T48" fmla="+- 0 624 610"/>
                <a:gd name="T49" fmla="*/ T48 w 15"/>
                <a:gd name="T50" fmla="+- 0 163 153"/>
                <a:gd name="T51" fmla="*/ 163 h 15"/>
                <a:gd name="T52" fmla="+- 0 624 610"/>
                <a:gd name="T53" fmla="*/ T52 w 15"/>
                <a:gd name="T54" fmla="+- 0 159 153"/>
                <a:gd name="T55" fmla="*/ 159 h 15"/>
                <a:gd name="T56" fmla="+- 0 624 610"/>
                <a:gd name="T57" fmla="*/ T56 w 15"/>
                <a:gd name="T58" fmla="+- 0 157 153"/>
                <a:gd name="T59" fmla="*/ 157 h 15"/>
                <a:gd name="T60" fmla="+- 0 621 610"/>
                <a:gd name="T61" fmla="*/ T60 w 15"/>
                <a:gd name="T62" fmla="+- 0 155 153"/>
                <a:gd name="T63" fmla="*/ 155 h 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15" h="15">
                  <a:moveTo>
                    <a:pt x="11" y="2"/>
                  </a:moveTo>
                  <a:lnTo>
                    <a:pt x="8" y="2"/>
                  </a:lnTo>
                  <a:lnTo>
                    <a:pt x="10" y="2"/>
                  </a:lnTo>
                  <a:lnTo>
                    <a:pt x="13" y="4"/>
                  </a:lnTo>
                  <a:lnTo>
                    <a:pt x="13" y="6"/>
                  </a:lnTo>
                  <a:lnTo>
                    <a:pt x="13" y="10"/>
                  </a:lnTo>
                  <a:lnTo>
                    <a:pt x="13" y="11"/>
                  </a:lnTo>
                  <a:lnTo>
                    <a:pt x="11" y="13"/>
                  </a:lnTo>
                  <a:lnTo>
                    <a:pt x="9" y="14"/>
                  </a:lnTo>
                  <a:lnTo>
                    <a:pt x="7" y="14"/>
                  </a:lnTo>
                  <a:lnTo>
                    <a:pt x="11" y="14"/>
                  </a:lnTo>
                  <a:lnTo>
                    <a:pt x="14" y="11"/>
                  </a:lnTo>
                  <a:lnTo>
                    <a:pt x="14" y="10"/>
                  </a:lnTo>
                  <a:lnTo>
                    <a:pt x="14" y="6"/>
                  </a:lnTo>
                  <a:lnTo>
                    <a:pt x="14" y="4"/>
                  </a:lnTo>
                  <a:lnTo>
                    <a:pt x="11" y="2"/>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21" name="Freeform 3677">
              <a:extLst>
                <a:ext uri="{FF2B5EF4-FFF2-40B4-BE49-F238E27FC236}">
                  <a16:creationId xmlns:a16="http://schemas.microsoft.com/office/drawing/2014/main" id="{00000000-0008-0000-0000-000035030000}"/>
                </a:ext>
              </a:extLst>
            </xdr:cNvPr>
            <xdr:cNvSpPr>
              <a:spLocks/>
            </xdr:cNvSpPr>
          </xdr:nvSpPr>
          <xdr:spPr bwMode="auto">
            <a:xfrm>
              <a:off x="610" y="153"/>
              <a:ext cx="15" cy="15"/>
            </a:xfrm>
            <a:custGeom>
              <a:avLst/>
              <a:gdLst>
                <a:gd name="T0" fmla="+- 0 613 610"/>
                <a:gd name="T1" fmla="*/ T0 w 15"/>
                <a:gd name="T2" fmla="+- 0 166 153"/>
                <a:gd name="T3" fmla="*/ 166 h 15"/>
                <a:gd name="T4" fmla="+- 0 613 610"/>
                <a:gd name="T5" fmla="*/ T4 w 15"/>
                <a:gd name="T6" fmla="+- 0 166 153"/>
                <a:gd name="T7" fmla="*/ 166 h 15"/>
                <a:gd name="T8" fmla="+- 0 613 610"/>
                <a:gd name="T9" fmla="*/ T8 w 15"/>
                <a:gd name="T10" fmla="+- 0 166 153"/>
                <a:gd name="T11" fmla="*/ 166 h 15"/>
                <a:gd name="T12" fmla="+- 0 613 610"/>
                <a:gd name="T13" fmla="*/ T12 w 15"/>
                <a:gd name="T14" fmla="+- 0 166 153"/>
                <a:gd name="T15" fmla="*/ 166 h 15"/>
              </a:gdLst>
              <a:ahLst/>
              <a:cxnLst>
                <a:cxn ang="0">
                  <a:pos x="T1" y="T3"/>
                </a:cxn>
                <a:cxn ang="0">
                  <a:pos x="T5" y="T7"/>
                </a:cxn>
                <a:cxn ang="0">
                  <a:pos x="T9" y="T11"/>
                </a:cxn>
                <a:cxn ang="0">
                  <a:pos x="T13" y="T15"/>
                </a:cxn>
              </a:cxnLst>
              <a:rect l="0" t="0" r="r" b="b"/>
              <a:pathLst>
                <a:path w="15" h="15">
                  <a:moveTo>
                    <a:pt x="3" y="13"/>
                  </a:moveTo>
                  <a:lnTo>
                    <a:pt x="3" y="13"/>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32" name="Group 731">
            <a:extLst>
              <a:ext uri="{FF2B5EF4-FFF2-40B4-BE49-F238E27FC236}">
                <a16:creationId xmlns:a16="http://schemas.microsoft.com/office/drawing/2014/main" id="{00000000-0008-0000-0000-0000DC020000}"/>
              </a:ext>
            </a:extLst>
          </xdr:cNvPr>
          <xdr:cNvGrpSpPr>
            <a:grpSpLocks/>
          </xdr:cNvGrpSpPr>
        </xdr:nvGrpSpPr>
        <xdr:grpSpPr bwMode="auto">
          <a:xfrm>
            <a:off x="610" y="153"/>
            <a:ext cx="15" cy="15"/>
            <a:chOff x="610" y="153"/>
            <a:chExt cx="15" cy="15"/>
          </a:xfrm>
        </xdr:grpSpPr>
        <xdr:sp macro="" textlink="">
          <xdr:nvSpPr>
            <xdr:cNvPr id="816" name="Freeform 3675">
              <a:extLst>
                <a:ext uri="{FF2B5EF4-FFF2-40B4-BE49-F238E27FC236}">
                  <a16:creationId xmlns:a16="http://schemas.microsoft.com/office/drawing/2014/main" id="{00000000-0008-0000-0000-000030030000}"/>
                </a:ext>
              </a:extLst>
            </xdr:cNvPr>
            <xdr:cNvSpPr>
              <a:spLocks/>
            </xdr:cNvSpPr>
          </xdr:nvSpPr>
          <xdr:spPr bwMode="auto">
            <a:xfrm>
              <a:off x="610" y="153"/>
              <a:ext cx="15" cy="15"/>
            </a:xfrm>
            <a:custGeom>
              <a:avLst/>
              <a:gdLst>
                <a:gd name="T0" fmla="+- 0 619 610"/>
                <a:gd name="T1" fmla="*/ T0 w 15"/>
                <a:gd name="T2" fmla="+- 0 153 153"/>
                <a:gd name="T3" fmla="*/ 153 h 15"/>
                <a:gd name="T4" fmla="+- 0 615 610"/>
                <a:gd name="T5" fmla="*/ T4 w 15"/>
                <a:gd name="T6" fmla="+- 0 153 153"/>
                <a:gd name="T7" fmla="*/ 153 h 15"/>
                <a:gd name="T8" fmla="+- 0 613 610"/>
                <a:gd name="T9" fmla="*/ T8 w 15"/>
                <a:gd name="T10" fmla="+- 0 154 153"/>
                <a:gd name="T11" fmla="*/ 154 h 15"/>
                <a:gd name="T12" fmla="+- 0 610 610"/>
                <a:gd name="T13" fmla="*/ T12 w 15"/>
                <a:gd name="T14" fmla="+- 0 157 153"/>
                <a:gd name="T15" fmla="*/ 157 h 15"/>
                <a:gd name="T16" fmla="+- 0 610 610"/>
                <a:gd name="T17" fmla="*/ T16 w 15"/>
                <a:gd name="T18" fmla="+- 0 159 153"/>
                <a:gd name="T19" fmla="*/ 159 h 15"/>
                <a:gd name="T20" fmla="+- 0 610 610"/>
                <a:gd name="T21" fmla="*/ T20 w 15"/>
                <a:gd name="T22" fmla="+- 0 163 153"/>
                <a:gd name="T23" fmla="*/ 163 h 15"/>
                <a:gd name="T24" fmla="+- 0 611 610"/>
                <a:gd name="T25" fmla="*/ T24 w 15"/>
                <a:gd name="T26" fmla="+- 0 165 153"/>
                <a:gd name="T27" fmla="*/ 165 h 15"/>
                <a:gd name="T28" fmla="+- 0 614 610"/>
                <a:gd name="T29" fmla="*/ T28 w 15"/>
                <a:gd name="T30" fmla="+- 0 168 153"/>
                <a:gd name="T31" fmla="*/ 168 h 15"/>
                <a:gd name="T32" fmla="+- 0 615 610"/>
                <a:gd name="T33" fmla="*/ T32 w 15"/>
                <a:gd name="T34" fmla="+- 0 168 153"/>
                <a:gd name="T35" fmla="*/ 168 h 15"/>
                <a:gd name="T36" fmla="+- 0 619 610"/>
                <a:gd name="T37" fmla="*/ T36 w 15"/>
                <a:gd name="T38" fmla="+- 0 168 153"/>
                <a:gd name="T39" fmla="*/ 168 h 15"/>
                <a:gd name="T40" fmla="+- 0 621 610"/>
                <a:gd name="T41" fmla="*/ T40 w 15"/>
                <a:gd name="T42" fmla="+- 0 167 153"/>
                <a:gd name="T43" fmla="*/ 167 h 15"/>
                <a:gd name="T44" fmla="+- 0 621 610"/>
                <a:gd name="T45" fmla="*/ T44 w 15"/>
                <a:gd name="T46" fmla="+- 0 167 153"/>
                <a:gd name="T47" fmla="*/ 167 h 15"/>
                <a:gd name="T48" fmla="+- 0 616 610"/>
                <a:gd name="T49" fmla="*/ T48 w 15"/>
                <a:gd name="T50" fmla="+- 0 167 153"/>
                <a:gd name="T51" fmla="*/ 167 h 15"/>
                <a:gd name="T52" fmla="+- 0 614 610"/>
                <a:gd name="T53" fmla="*/ T52 w 15"/>
                <a:gd name="T54" fmla="+- 0 167 153"/>
                <a:gd name="T55" fmla="*/ 167 h 15"/>
                <a:gd name="T56" fmla="+- 0 613 610"/>
                <a:gd name="T57" fmla="*/ T56 w 15"/>
                <a:gd name="T58" fmla="+- 0 166 153"/>
                <a:gd name="T59" fmla="*/ 166 h 15"/>
                <a:gd name="T60" fmla="+- 0 613 610"/>
                <a:gd name="T61" fmla="*/ T60 w 15"/>
                <a:gd name="T62" fmla="+- 0 166 153"/>
                <a:gd name="T63" fmla="*/ 166 h 15"/>
                <a:gd name="T64" fmla="+- 0 613 610"/>
                <a:gd name="T65" fmla="*/ T64 w 15"/>
                <a:gd name="T66" fmla="+- 0 166 153"/>
                <a:gd name="T67" fmla="*/ 166 h 15"/>
                <a:gd name="T68" fmla="+- 0 612 610"/>
                <a:gd name="T69" fmla="*/ T68 w 15"/>
                <a:gd name="T70" fmla="+- 0 164 153"/>
                <a:gd name="T71" fmla="*/ 164 h 15"/>
                <a:gd name="T72" fmla="+- 0 611 610"/>
                <a:gd name="T73" fmla="*/ T72 w 15"/>
                <a:gd name="T74" fmla="+- 0 163 153"/>
                <a:gd name="T75" fmla="*/ 163 h 15"/>
                <a:gd name="T76" fmla="+- 0 611 610"/>
                <a:gd name="T77" fmla="*/ T76 w 15"/>
                <a:gd name="T78" fmla="+- 0 159 153"/>
                <a:gd name="T79" fmla="*/ 159 h 15"/>
                <a:gd name="T80" fmla="+- 0 611 610"/>
                <a:gd name="T81" fmla="*/ T80 w 15"/>
                <a:gd name="T82" fmla="+- 0 158 153"/>
                <a:gd name="T83" fmla="*/ 158 h 15"/>
                <a:gd name="T84" fmla="+- 0 613 610"/>
                <a:gd name="T85" fmla="*/ T84 w 15"/>
                <a:gd name="T86" fmla="+- 0 155 153"/>
                <a:gd name="T87" fmla="*/ 155 h 15"/>
                <a:gd name="T88" fmla="+- 0 615 610"/>
                <a:gd name="T89" fmla="*/ T88 w 15"/>
                <a:gd name="T90" fmla="+- 0 155 153"/>
                <a:gd name="T91" fmla="*/ 155 h 15"/>
                <a:gd name="T92" fmla="+- 0 621 610"/>
                <a:gd name="T93" fmla="*/ T92 w 15"/>
                <a:gd name="T94" fmla="+- 0 155 153"/>
                <a:gd name="T95" fmla="*/ 155 h 15"/>
                <a:gd name="T96" fmla="+- 0 620 610"/>
                <a:gd name="T97" fmla="*/ T96 w 15"/>
                <a:gd name="T98" fmla="+- 0 154 153"/>
                <a:gd name="T99" fmla="*/ 154 h 15"/>
                <a:gd name="T100" fmla="+- 0 619 610"/>
                <a:gd name="T101" fmla="*/ T100 w 15"/>
                <a:gd name="T102" fmla="+- 0 153 153"/>
                <a:gd name="T103" fmla="*/ 153 h 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Lst>
              <a:rect l="0" t="0" r="r" b="b"/>
              <a:pathLst>
                <a:path w="15" h="15">
                  <a:moveTo>
                    <a:pt x="9" y="0"/>
                  </a:moveTo>
                  <a:lnTo>
                    <a:pt x="5" y="0"/>
                  </a:lnTo>
                  <a:lnTo>
                    <a:pt x="3" y="1"/>
                  </a:lnTo>
                  <a:lnTo>
                    <a:pt x="0" y="4"/>
                  </a:lnTo>
                  <a:lnTo>
                    <a:pt x="0" y="6"/>
                  </a:lnTo>
                  <a:lnTo>
                    <a:pt x="0" y="10"/>
                  </a:lnTo>
                  <a:lnTo>
                    <a:pt x="1" y="12"/>
                  </a:lnTo>
                  <a:lnTo>
                    <a:pt x="4" y="15"/>
                  </a:lnTo>
                  <a:lnTo>
                    <a:pt x="5" y="15"/>
                  </a:lnTo>
                  <a:lnTo>
                    <a:pt x="9" y="15"/>
                  </a:lnTo>
                  <a:lnTo>
                    <a:pt x="11" y="14"/>
                  </a:lnTo>
                  <a:lnTo>
                    <a:pt x="6" y="14"/>
                  </a:lnTo>
                  <a:lnTo>
                    <a:pt x="4" y="14"/>
                  </a:lnTo>
                  <a:lnTo>
                    <a:pt x="3" y="13"/>
                  </a:lnTo>
                  <a:lnTo>
                    <a:pt x="2" y="11"/>
                  </a:lnTo>
                  <a:lnTo>
                    <a:pt x="1" y="10"/>
                  </a:lnTo>
                  <a:lnTo>
                    <a:pt x="1" y="6"/>
                  </a:lnTo>
                  <a:lnTo>
                    <a:pt x="1" y="5"/>
                  </a:lnTo>
                  <a:lnTo>
                    <a:pt x="3" y="2"/>
                  </a:lnTo>
                  <a:lnTo>
                    <a:pt x="5" y="2"/>
                  </a:lnTo>
                  <a:lnTo>
                    <a:pt x="11" y="2"/>
                  </a:lnTo>
                  <a:lnTo>
                    <a:pt x="10" y="1"/>
                  </a:lnTo>
                  <a:lnTo>
                    <a:pt x="9" y="0"/>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17" name="Freeform 3674">
              <a:extLst>
                <a:ext uri="{FF2B5EF4-FFF2-40B4-BE49-F238E27FC236}">
                  <a16:creationId xmlns:a16="http://schemas.microsoft.com/office/drawing/2014/main" id="{00000000-0008-0000-0000-000031030000}"/>
                </a:ext>
              </a:extLst>
            </xdr:cNvPr>
            <xdr:cNvSpPr>
              <a:spLocks/>
            </xdr:cNvSpPr>
          </xdr:nvSpPr>
          <xdr:spPr bwMode="auto">
            <a:xfrm>
              <a:off x="610" y="153"/>
              <a:ext cx="15" cy="15"/>
            </a:xfrm>
            <a:custGeom>
              <a:avLst/>
              <a:gdLst>
                <a:gd name="T0" fmla="+- 0 621 610"/>
                <a:gd name="T1" fmla="*/ T0 w 15"/>
                <a:gd name="T2" fmla="+- 0 155 153"/>
                <a:gd name="T3" fmla="*/ 155 h 15"/>
                <a:gd name="T4" fmla="+- 0 618 610"/>
                <a:gd name="T5" fmla="*/ T4 w 15"/>
                <a:gd name="T6" fmla="+- 0 155 153"/>
                <a:gd name="T7" fmla="*/ 155 h 15"/>
                <a:gd name="T8" fmla="+- 0 620 610"/>
                <a:gd name="T9" fmla="*/ T8 w 15"/>
                <a:gd name="T10" fmla="+- 0 155 153"/>
                <a:gd name="T11" fmla="*/ 155 h 15"/>
                <a:gd name="T12" fmla="+- 0 623 610"/>
                <a:gd name="T13" fmla="*/ T12 w 15"/>
                <a:gd name="T14" fmla="+- 0 157 153"/>
                <a:gd name="T15" fmla="*/ 157 h 15"/>
                <a:gd name="T16" fmla="+- 0 623 610"/>
                <a:gd name="T17" fmla="*/ T16 w 15"/>
                <a:gd name="T18" fmla="+- 0 159 153"/>
                <a:gd name="T19" fmla="*/ 159 h 15"/>
                <a:gd name="T20" fmla="+- 0 623 610"/>
                <a:gd name="T21" fmla="*/ T20 w 15"/>
                <a:gd name="T22" fmla="+- 0 163 153"/>
                <a:gd name="T23" fmla="*/ 163 h 15"/>
                <a:gd name="T24" fmla="+- 0 623 610"/>
                <a:gd name="T25" fmla="*/ T24 w 15"/>
                <a:gd name="T26" fmla="+- 0 164 153"/>
                <a:gd name="T27" fmla="*/ 164 h 15"/>
                <a:gd name="T28" fmla="+- 0 621 610"/>
                <a:gd name="T29" fmla="*/ T28 w 15"/>
                <a:gd name="T30" fmla="+- 0 166 153"/>
                <a:gd name="T31" fmla="*/ 166 h 15"/>
                <a:gd name="T32" fmla="+- 0 619 610"/>
                <a:gd name="T33" fmla="*/ T32 w 15"/>
                <a:gd name="T34" fmla="+- 0 167 153"/>
                <a:gd name="T35" fmla="*/ 167 h 15"/>
                <a:gd name="T36" fmla="+- 0 617 610"/>
                <a:gd name="T37" fmla="*/ T36 w 15"/>
                <a:gd name="T38" fmla="+- 0 167 153"/>
                <a:gd name="T39" fmla="*/ 167 h 15"/>
                <a:gd name="T40" fmla="+- 0 621 610"/>
                <a:gd name="T41" fmla="*/ T40 w 15"/>
                <a:gd name="T42" fmla="+- 0 167 153"/>
                <a:gd name="T43" fmla="*/ 167 h 15"/>
                <a:gd name="T44" fmla="+- 0 624 610"/>
                <a:gd name="T45" fmla="*/ T44 w 15"/>
                <a:gd name="T46" fmla="+- 0 164 153"/>
                <a:gd name="T47" fmla="*/ 164 h 15"/>
                <a:gd name="T48" fmla="+- 0 624 610"/>
                <a:gd name="T49" fmla="*/ T48 w 15"/>
                <a:gd name="T50" fmla="+- 0 163 153"/>
                <a:gd name="T51" fmla="*/ 163 h 15"/>
                <a:gd name="T52" fmla="+- 0 624 610"/>
                <a:gd name="T53" fmla="*/ T52 w 15"/>
                <a:gd name="T54" fmla="+- 0 159 153"/>
                <a:gd name="T55" fmla="*/ 159 h 15"/>
                <a:gd name="T56" fmla="+- 0 624 610"/>
                <a:gd name="T57" fmla="*/ T56 w 15"/>
                <a:gd name="T58" fmla="+- 0 157 153"/>
                <a:gd name="T59" fmla="*/ 157 h 15"/>
                <a:gd name="T60" fmla="+- 0 621 610"/>
                <a:gd name="T61" fmla="*/ T60 w 15"/>
                <a:gd name="T62" fmla="+- 0 155 153"/>
                <a:gd name="T63" fmla="*/ 155 h 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15" h="15">
                  <a:moveTo>
                    <a:pt x="11" y="2"/>
                  </a:moveTo>
                  <a:lnTo>
                    <a:pt x="8" y="2"/>
                  </a:lnTo>
                  <a:lnTo>
                    <a:pt x="10" y="2"/>
                  </a:lnTo>
                  <a:lnTo>
                    <a:pt x="13" y="4"/>
                  </a:lnTo>
                  <a:lnTo>
                    <a:pt x="13" y="6"/>
                  </a:lnTo>
                  <a:lnTo>
                    <a:pt x="13" y="10"/>
                  </a:lnTo>
                  <a:lnTo>
                    <a:pt x="13" y="11"/>
                  </a:lnTo>
                  <a:lnTo>
                    <a:pt x="11" y="13"/>
                  </a:lnTo>
                  <a:lnTo>
                    <a:pt x="9" y="14"/>
                  </a:lnTo>
                  <a:lnTo>
                    <a:pt x="7" y="14"/>
                  </a:lnTo>
                  <a:lnTo>
                    <a:pt x="11" y="14"/>
                  </a:lnTo>
                  <a:lnTo>
                    <a:pt x="14" y="11"/>
                  </a:lnTo>
                  <a:lnTo>
                    <a:pt x="14" y="10"/>
                  </a:lnTo>
                  <a:lnTo>
                    <a:pt x="14" y="6"/>
                  </a:lnTo>
                  <a:lnTo>
                    <a:pt x="14" y="4"/>
                  </a:lnTo>
                  <a:lnTo>
                    <a:pt x="11" y="2"/>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18" name="Freeform 3673">
              <a:extLst>
                <a:ext uri="{FF2B5EF4-FFF2-40B4-BE49-F238E27FC236}">
                  <a16:creationId xmlns:a16="http://schemas.microsoft.com/office/drawing/2014/main" id="{00000000-0008-0000-0000-000032030000}"/>
                </a:ext>
              </a:extLst>
            </xdr:cNvPr>
            <xdr:cNvSpPr>
              <a:spLocks/>
            </xdr:cNvSpPr>
          </xdr:nvSpPr>
          <xdr:spPr bwMode="auto">
            <a:xfrm>
              <a:off x="610" y="153"/>
              <a:ext cx="15" cy="15"/>
            </a:xfrm>
            <a:custGeom>
              <a:avLst/>
              <a:gdLst>
                <a:gd name="T0" fmla="+- 0 613 610"/>
                <a:gd name="T1" fmla="*/ T0 w 15"/>
                <a:gd name="T2" fmla="+- 0 166 153"/>
                <a:gd name="T3" fmla="*/ 166 h 15"/>
                <a:gd name="T4" fmla="+- 0 613 610"/>
                <a:gd name="T5" fmla="*/ T4 w 15"/>
                <a:gd name="T6" fmla="+- 0 166 153"/>
                <a:gd name="T7" fmla="*/ 166 h 15"/>
                <a:gd name="T8" fmla="+- 0 613 610"/>
                <a:gd name="T9" fmla="*/ T8 w 15"/>
                <a:gd name="T10" fmla="+- 0 166 153"/>
                <a:gd name="T11" fmla="*/ 166 h 15"/>
                <a:gd name="T12" fmla="+- 0 613 610"/>
                <a:gd name="T13" fmla="*/ T12 w 15"/>
                <a:gd name="T14" fmla="+- 0 166 153"/>
                <a:gd name="T15" fmla="*/ 166 h 15"/>
              </a:gdLst>
              <a:ahLst/>
              <a:cxnLst>
                <a:cxn ang="0">
                  <a:pos x="T1" y="T3"/>
                </a:cxn>
                <a:cxn ang="0">
                  <a:pos x="T5" y="T7"/>
                </a:cxn>
                <a:cxn ang="0">
                  <a:pos x="T9" y="T11"/>
                </a:cxn>
                <a:cxn ang="0">
                  <a:pos x="T13" y="T15"/>
                </a:cxn>
              </a:cxnLst>
              <a:rect l="0" t="0" r="r" b="b"/>
              <a:pathLst>
                <a:path w="15" h="15">
                  <a:moveTo>
                    <a:pt x="3" y="13"/>
                  </a:moveTo>
                  <a:lnTo>
                    <a:pt x="3" y="13"/>
                  </a:lnTo>
                  <a:close/>
                </a:path>
              </a:pathLst>
            </a:custGeom>
            <a:solidFill>
              <a:srgbClr val="4A4A49"/>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33" name="Group 732">
            <a:extLst>
              <a:ext uri="{FF2B5EF4-FFF2-40B4-BE49-F238E27FC236}">
                <a16:creationId xmlns:a16="http://schemas.microsoft.com/office/drawing/2014/main" id="{00000000-0008-0000-0000-0000DD020000}"/>
              </a:ext>
            </a:extLst>
          </xdr:cNvPr>
          <xdr:cNvGrpSpPr>
            <a:grpSpLocks/>
          </xdr:cNvGrpSpPr>
        </xdr:nvGrpSpPr>
        <xdr:grpSpPr bwMode="auto">
          <a:xfrm>
            <a:off x="613" y="159"/>
            <a:ext cx="10" cy="8"/>
            <a:chOff x="613" y="159"/>
            <a:chExt cx="10" cy="8"/>
          </a:xfrm>
        </xdr:grpSpPr>
        <xdr:sp macro="" textlink="">
          <xdr:nvSpPr>
            <xdr:cNvPr id="814" name="Freeform 3671">
              <a:extLst>
                <a:ext uri="{FF2B5EF4-FFF2-40B4-BE49-F238E27FC236}">
                  <a16:creationId xmlns:a16="http://schemas.microsoft.com/office/drawing/2014/main" id="{00000000-0008-0000-0000-00002E030000}"/>
                </a:ext>
              </a:extLst>
            </xdr:cNvPr>
            <xdr:cNvSpPr>
              <a:spLocks/>
            </xdr:cNvSpPr>
          </xdr:nvSpPr>
          <xdr:spPr bwMode="auto">
            <a:xfrm>
              <a:off x="613" y="159"/>
              <a:ext cx="10" cy="8"/>
            </a:xfrm>
            <a:custGeom>
              <a:avLst/>
              <a:gdLst>
                <a:gd name="T0" fmla="+- 0 613 613"/>
                <a:gd name="T1" fmla="*/ T0 w 10"/>
                <a:gd name="T2" fmla="+- 0 164 159"/>
                <a:gd name="T3" fmla="*/ 164 h 8"/>
                <a:gd name="T4" fmla="+- 0 615 613"/>
                <a:gd name="T5" fmla="*/ T4 w 10"/>
                <a:gd name="T6" fmla="+- 0 166 159"/>
                <a:gd name="T7" fmla="*/ 166 h 8"/>
                <a:gd name="T8" fmla="+- 0 617 613"/>
                <a:gd name="T9" fmla="*/ T8 w 10"/>
                <a:gd name="T10" fmla="+- 0 167 159"/>
                <a:gd name="T11" fmla="*/ 167 h 8"/>
                <a:gd name="T12" fmla="+- 0 619 613"/>
                <a:gd name="T13" fmla="*/ T12 w 10"/>
                <a:gd name="T14" fmla="+- 0 165 159"/>
                <a:gd name="T15" fmla="*/ 165 h 8"/>
                <a:gd name="T16" fmla="+- 0 620 613"/>
                <a:gd name="T17" fmla="*/ T16 w 10"/>
                <a:gd name="T18" fmla="+- 0 165 159"/>
                <a:gd name="T19" fmla="*/ 165 h 8"/>
                <a:gd name="T20" fmla="+- 0 617 613"/>
                <a:gd name="T21" fmla="*/ T20 w 10"/>
                <a:gd name="T22" fmla="+- 0 165 159"/>
                <a:gd name="T23" fmla="*/ 165 h 8"/>
                <a:gd name="T24" fmla="+- 0 614 613"/>
                <a:gd name="T25" fmla="*/ T24 w 10"/>
                <a:gd name="T26" fmla="+- 0 165 159"/>
                <a:gd name="T27" fmla="*/ 165 h 8"/>
                <a:gd name="T28" fmla="+- 0 613 613"/>
                <a:gd name="T29" fmla="*/ T28 w 10"/>
                <a:gd name="T30" fmla="+- 0 164 159"/>
                <a:gd name="T31" fmla="*/ 164 h 8"/>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10" h="8">
                  <a:moveTo>
                    <a:pt x="0" y="5"/>
                  </a:moveTo>
                  <a:lnTo>
                    <a:pt x="2" y="7"/>
                  </a:lnTo>
                  <a:lnTo>
                    <a:pt x="4" y="8"/>
                  </a:lnTo>
                  <a:lnTo>
                    <a:pt x="6" y="6"/>
                  </a:lnTo>
                  <a:lnTo>
                    <a:pt x="7" y="6"/>
                  </a:lnTo>
                  <a:lnTo>
                    <a:pt x="4" y="6"/>
                  </a:lnTo>
                  <a:lnTo>
                    <a:pt x="1" y="6"/>
                  </a:lnTo>
                  <a:lnTo>
                    <a:pt x="0" y="5"/>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15" name="Freeform 3670">
              <a:extLst>
                <a:ext uri="{FF2B5EF4-FFF2-40B4-BE49-F238E27FC236}">
                  <a16:creationId xmlns:a16="http://schemas.microsoft.com/office/drawing/2014/main" id="{00000000-0008-0000-0000-00002F030000}"/>
                </a:ext>
              </a:extLst>
            </xdr:cNvPr>
            <xdr:cNvSpPr>
              <a:spLocks/>
            </xdr:cNvSpPr>
          </xdr:nvSpPr>
          <xdr:spPr bwMode="auto">
            <a:xfrm>
              <a:off x="613" y="159"/>
              <a:ext cx="10" cy="8"/>
            </a:xfrm>
            <a:custGeom>
              <a:avLst/>
              <a:gdLst>
                <a:gd name="T0" fmla="+- 0 622 613"/>
                <a:gd name="T1" fmla="*/ T0 w 10"/>
                <a:gd name="T2" fmla="+- 0 159 159"/>
                <a:gd name="T3" fmla="*/ 159 h 8"/>
                <a:gd name="T4" fmla="+- 0 622 613"/>
                <a:gd name="T5" fmla="*/ T4 w 10"/>
                <a:gd name="T6" fmla="+- 0 161 159"/>
                <a:gd name="T7" fmla="*/ 161 h 8"/>
                <a:gd name="T8" fmla="+- 0 620 613"/>
                <a:gd name="T9" fmla="*/ T8 w 10"/>
                <a:gd name="T10" fmla="+- 0 163 159"/>
                <a:gd name="T11" fmla="*/ 163 h 8"/>
                <a:gd name="T12" fmla="+- 0 618 613"/>
                <a:gd name="T13" fmla="*/ T12 w 10"/>
                <a:gd name="T14" fmla="+- 0 164 159"/>
                <a:gd name="T15" fmla="*/ 164 h 8"/>
                <a:gd name="T16" fmla="+- 0 617 613"/>
                <a:gd name="T17" fmla="*/ T16 w 10"/>
                <a:gd name="T18" fmla="+- 0 165 159"/>
                <a:gd name="T19" fmla="*/ 165 h 8"/>
                <a:gd name="T20" fmla="+- 0 620 613"/>
                <a:gd name="T21" fmla="*/ T20 w 10"/>
                <a:gd name="T22" fmla="+- 0 165 159"/>
                <a:gd name="T23" fmla="*/ 165 h 8"/>
                <a:gd name="T24" fmla="+- 0 622 613"/>
                <a:gd name="T25" fmla="*/ T24 w 10"/>
                <a:gd name="T26" fmla="+- 0 164 159"/>
                <a:gd name="T27" fmla="*/ 164 h 8"/>
                <a:gd name="T28" fmla="+- 0 622 613"/>
                <a:gd name="T29" fmla="*/ T28 w 10"/>
                <a:gd name="T30" fmla="+- 0 162 159"/>
                <a:gd name="T31" fmla="*/ 162 h 8"/>
                <a:gd name="T32" fmla="+- 0 622 613"/>
                <a:gd name="T33" fmla="*/ T32 w 10"/>
                <a:gd name="T34" fmla="+- 0 159 159"/>
                <a:gd name="T35" fmla="*/ 159 h 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0" h="8">
                  <a:moveTo>
                    <a:pt x="9" y="0"/>
                  </a:moveTo>
                  <a:lnTo>
                    <a:pt x="9" y="2"/>
                  </a:lnTo>
                  <a:lnTo>
                    <a:pt x="7" y="4"/>
                  </a:lnTo>
                  <a:lnTo>
                    <a:pt x="5" y="5"/>
                  </a:lnTo>
                  <a:lnTo>
                    <a:pt x="4" y="6"/>
                  </a:lnTo>
                  <a:lnTo>
                    <a:pt x="7" y="6"/>
                  </a:lnTo>
                  <a:lnTo>
                    <a:pt x="9" y="5"/>
                  </a:lnTo>
                  <a:lnTo>
                    <a:pt x="9" y="3"/>
                  </a:lnTo>
                  <a:lnTo>
                    <a:pt x="9"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34" name="Group 733">
            <a:extLst>
              <a:ext uri="{FF2B5EF4-FFF2-40B4-BE49-F238E27FC236}">
                <a16:creationId xmlns:a16="http://schemas.microsoft.com/office/drawing/2014/main" id="{00000000-0008-0000-0000-0000DE020000}"/>
              </a:ext>
            </a:extLst>
          </xdr:cNvPr>
          <xdr:cNvGrpSpPr>
            <a:grpSpLocks/>
          </xdr:cNvGrpSpPr>
        </xdr:nvGrpSpPr>
        <xdr:grpSpPr bwMode="auto">
          <a:xfrm>
            <a:off x="615" y="156"/>
            <a:ext cx="5" cy="5"/>
            <a:chOff x="615" y="156"/>
            <a:chExt cx="5" cy="5"/>
          </a:xfrm>
        </xdr:grpSpPr>
        <xdr:sp macro="" textlink="">
          <xdr:nvSpPr>
            <xdr:cNvPr id="811" name="Freeform 3668">
              <a:extLst>
                <a:ext uri="{FF2B5EF4-FFF2-40B4-BE49-F238E27FC236}">
                  <a16:creationId xmlns:a16="http://schemas.microsoft.com/office/drawing/2014/main" id="{00000000-0008-0000-0000-00002B030000}"/>
                </a:ext>
              </a:extLst>
            </xdr:cNvPr>
            <xdr:cNvSpPr>
              <a:spLocks/>
            </xdr:cNvSpPr>
          </xdr:nvSpPr>
          <xdr:spPr bwMode="auto">
            <a:xfrm>
              <a:off x="615" y="156"/>
              <a:ext cx="5" cy="5"/>
            </a:xfrm>
            <a:custGeom>
              <a:avLst/>
              <a:gdLst>
                <a:gd name="T0" fmla="+- 0 618 615"/>
                <a:gd name="T1" fmla="*/ T0 w 5"/>
                <a:gd name="T2" fmla="+- 0 156 156"/>
                <a:gd name="T3" fmla="*/ 156 h 5"/>
                <a:gd name="T4" fmla="+- 0 616 615"/>
                <a:gd name="T5" fmla="*/ T4 w 5"/>
                <a:gd name="T6" fmla="+- 0 156 156"/>
                <a:gd name="T7" fmla="*/ 156 h 5"/>
                <a:gd name="T8" fmla="+- 0 615 615"/>
                <a:gd name="T9" fmla="*/ T8 w 5"/>
                <a:gd name="T10" fmla="+- 0 157 156"/>
                <a:gd name="T11" fmla="*/ 157 h 5"/>
                <a:gd name="T12" fmla="+- 0 615 615"/>
                <a:gd name="T13" fmla="*/ T12 w 5"/>
                <a:gd name="T14" fmla="+- 0 159 156"/>
                <a:gd name="T15" fmla="*/ 159 h 5"/>
                <a:gd name="T16" fmla="+- 0 616 615"/>
                <a:gd name="T17" fmla="*/ T16 w 5"/>
                <a:gd name="T18" fmla="+- 0 160 156"/>
                <a:gd name="T19" fmla="*/ 160 h 5"/>
                <a:gd name="T20" fmla="+- 0 618 615"/>
                <a:gd name="T21" fmla="*/ T20 w 5"/>
                <a:gd name="T22" fmla="+- 0 160 156"/>
                <a:gd name="T23" fmla="*/ 160 h 5"/>
                <a:gd name="T24" fmla="+- 0 619 615"/>
                <a:gd name="T25" fmla="*/ T24 w 5"/>
                <a:gd name="T26" fmla="+- 0 159 156"/>
                <a:gd name="T27" fmla="*/ 159 h 5"/>
                <a:gd name="T28" fmla="+- 0 619 615"/>
                <a:gd name="T29" fmla="*/ T28 w 5"/>
                <a:gd name="T30" fmla="+- 0 157 156"/>
                <a:gd name="T31" fmla="*/ 157 h 5"/>
                <a:gd name="T32" fmla="+- 0 618 615"/>
                <a:gd name="T33" fmla="*/ T32 w 5"/>
                <a:gd name="T34" fmla="+- 0 156 156"/>
                <a:gd name="T35" fmla="*/ 156 h 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5" h="5">
                  <a:moveTo>
                    <a:pt x="3" y="0"/>
                  </a:moveTo>
                  <a:lnTo>
                    <a:pt x="1" y="0"/>
                  </a:lnTo>
                  <a:lnTo>
                    <a:pt x="0" y="1"/>
                  </a:lnTo>
                  <a:lnTo>
                    <a:pt x="0" y="3"/>
                  </a:lnTo>
                  <a:lnTo>
                    <a:pt x="1" y="4"/>
                  </a:lnTo>
                  <a:lnTo>
                    <a:pt x="3" y="4"/>
                  </a:lnTo>
                  <a:lnTo>
                    <a:pt x="4" y="3"/>
                  </a:lnTo>
                  <a:lnTo>
                    <a:pt x="4" y="1"/>
                  </a:lnTo>
                  <a:lnTo>
                    <a:pt x="3"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812" name="Picture 811">
              <a:extLst>
                <a:ext uri="{FF2B5EF4-FFF2-40B4-BE49-F238E27FC236}">
                  <a16:creationId xmlns:a16="http://schemas.microsoft.com/office/drawing/2014/main" id="{00000000-0008-0000-0000-00002C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 y="185"/>
              <a:ext cx="15" cy="1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3" name="Picture 812">
              <a:extLst>
                <a:ext uri="{FF2B5EF4-FFF2-40B4-BE49-F238E27FC236}">
                  <a16:creationId xmlns:a16="http://schemas.microsoft.com/office/drawing/2014/main" id="{00000000-0008-0000-0000-00002D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 y="185"/>
              <a:ext cx="15" cy="1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35" name="Group 734">
            <a:extLst>
              <a:ext uri="{FF2B5EF4-FFF2-40B4-BE49-F238E27FC236}">
                <a16:creationId xmlns:a16="http://schemas.microsoft.com/office/drawing/2014/main" id="{00000000-0008-0000-0000-0000DF020000}"/>
              </a:ext>
            </a:extLst>
          </xdr:cNvPr>
          <xdr:cNvGrpSpPr>
            <a:grpSpLocks/>
          </xdr:cNvGrpSpPr>
        </xdr:nvGrpSpPr>
        <xdr:grpSpPr bwMode="auto">
          <a:xfrm>
            <a:off x="613" y="190"/>
            <a:ext cx="10" cy="8"/>
            <a:chOff x="613" y="190"/>
            <a:chExt cx="10" cy="8"/>
          </a:xfrm>
        </xdr:grpSpPr>
        <xdr:sp macro="" textlink="">
          <xdr:nvSpPr>
            <xdr:cNvPr id="809" name="Freeform 3664">
              <a:extLst>
                <a:ext uri="{FF2B5EF4-FFF2-40B4-BE49-F238E27FC236}">
                  <a16:creationId xmlns:a16="http://schemas.microsoft.com/office/drawing/2014/main" id="{00000000-0008-0000-0000-000029030000}"/>
                </a:ext>
              </a:extLst>
            </xdr:cNvPr>
            <xdr:cNvSpPr>
              <a:spLocks/>
            </xdr:cNvSpPr>
          </xdr:nvSpPr>
          <xdr:spPr bwMode="auto">
            <a:xfrm>
              <a:off x="613" y="190"/>
              <a:ext cx="10" cy="8"/>
            </a:xfrm>
            <a:custGeom>
              <a:avLst/>
              <a:gdLst>
                <a:gd name="T0" fmla="+- 0 613 613"/>
                <a:gd name="T1" fmla="*/ T0 w 10"/>
                <a:gd name="T2" fmla="+- 0 195 190"/>
                <a:gd name="T3" fmla="*/ 195 h 8"/>
                <a:gd name="T4" fmla="+- 0 615 613"/>
                <a:gd name="T5" fmla="*/ T4 w 10"/>
                <a:gd name="T6" fmla="+- 0 196 190"/>
                <a:gd name="T7" fmla="*/ 196 h 8"/>
                <a:gd name="T8" fmla="+- 0 617 613"/>
                <a:gd name="T9" fmla="*/ T8 w 10"/>
                <a:gd name="T10" fmla="+- 0 197 190"/>
                <a:gd name="T11" fmla="*/ 197 h 8"/>
                <a:gd name="T12" fmla="+- 0 620 613"/>
                <a:gd name="T13" fmla="*/ T12 w 10"/>
                <a:gd name="T14" fmla="+- 0 196 190"/>
                <a:gd name="T15" fmla="*/ 196 h 8"/>
                <a:gd name="T16" fmla="+- 0 617 613"/>
                <a:gd name="T17" fmla="*/ T16 w 10"/>
                <a:gd name="T18" fmla="+- 0 196 190"/>
                <a:gd name="T19" fmla="*/ 196 h 8"/>
                <a:gd name="T20" fmla="+- 0 614 613"/>
                <a:gd name="T21" fmla="*/ T20 w 10"/>
                <a:gd name="T22" fmla="+- 0 196 190"/>
                <a:gd name="T23" fmla="*/ 196 h 8"/>
                <a:gd name="T24" fmla="+- 0 613 613"/>
                <a:gd name="T25" fmla="*/ T24 w 10"/>
                <a:gd name="T26" fmla="+- 0 195 190"/>
                <a:gd name="T27" fmla="*/ 195 h 8"/>
              </a:gdLst>
              <a:ahLst/>
              <a:cxnLst>
                <a:cxn ang="0">
                  <a:pos x="T1" y="T3"/>
                </a:cxn>
                <a:cxn ang="0">
                  <a:pos x="T5" y="T7"/>
                </a:cxn>
                <a:cxn ang="0">
                  <a:pos x="T9" y="T11"/>
                </a:cxn>
                <a:cxn ang="0">
                  <a:pos x="T13" y="T15"/>
                </a:cxn>
                <a:cxn ang="0">
                  <a:pos x="T17" y="T19"/>
                </a:cxn>
                <a:cxn ang="0">
                  <a:pos x="T21" y="T23"/>
                </a:cxn>
                <a:cxn ang="0">
                  <a:pos x="T25" y="T27"/>
                </a:cxn>
              </a:cxnLst>
              <a:rect l="0" t="0" r="r" b="b"/>
              <a:pathLst>
                <a:path w="10" h="8">
                  <a:moveTo>
                    <a:pt x="0" y="5"/>
                  </a:moveTo>
                  <a:lnTo>
                    <a:pt x="2" y="6"/>
                  </a:lnTo>
                  <a:lnTo>
                    <a:pt x="4" y="7"/>
                  </a:lnTo>
                  <a:lnTo>
                    <a:pt x="7" y="6"/>
                  </a:lnTo>
                  <a:lnTo>
                    <a:pt x="4" y="6"/>
                  </a:lnTo>
                  <a:lnTo>
                    <a:pt x="1" y="6"/>
                  </a:lnTo>
                  <a:lnTo>
                    <a:pt x="0" y="5"/>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10" name="Freeform 3663">
              <a:extLst>
                <a:ext uri="{FF2B5EF4-FFF2-40B4-BE49-F238E27FC236}">
                  <a16:creationId xmlns:a16="http://schemas.microsoft.com/office/drawing/2014/main" id="{00000000-0008-0000-0000-00002A030000}"/>
                </a:ext>
              </a:extLst>
            </xdr:cNvPr>
            <xdr:cNvSpPr>
              <a:spLocks/>
            </xdr:cNvSpPr>
          </xdr:nvSpPr>
          <xdr:spPr bwMode="auto">
            <a:xfrm>
              <a:off x="613" y="190"/>
              <a:ext cx="10" cy="8"/>
            </a:xfrm>
            <a:custGeom>
              <a:avLst/>
              <a:gdLst>
                <a:gd name="T0" fmla="+- 0 622 613"/>
                <a:gd name="T1" fmla="*/ T0 w 10"/>
                <a:gd name="T2" fmla="+- 0 190 190"/>
                <a:gd name="T3" fmla="*/ 190 h 8"/>
                <a:gd name="T4" fmla="+- 0 622 613"/>
                <a:gd name="T5" fmla="*/ T4 w 10"/>
                <a:gd name="T6" fmla="+- 0 192 190"/>
                <a:gd name="T7" fmla="*/ 192 h 8"/>
                <a:gd name="T8" fmla="+- 0 620 613"/>
                <a:gd name="T9" fmla="*/ T8 w 10"/>
                <a:gd name="T10" fmla="+- 0 194 190"/>
                <a:gd name="T11" fmla="*/ 194 h 8"/>
                <a:gd name="T12" fmla="+- 0 617 613"/>
                <a:gd name="T13" fmla="*/ T12 w 10"/>
                <a:gd name="T14" fmla="+- 0 196 190"/>
                <a:gd name="T15" fmla="*/ 196 h 8"/>
                <a:gd name="T16" fmla="+- 0 620 613"/>
                <a:gd name="T17" fmla="*/ T16 w 10"/>
                <a:gd name="T18" fmla="+- 0 196 190"/>
                <a:gd name="T19" fmla="*/ 196 h 8"/>
                <a:gd name="T20" fmla="+- 0 622 613"/>
                <a:gd name="T21" fmla="*/ T20 w 10"/>
                <a:gd name="T22" fmla="+- 0 195 190"/>
                <a:gd name="T23" fmla="*/ 195 h 8"/>
                <a:gd name="T24" fmla="+- 0 622 613"/>
                <a:gd name="T25" fmla="*/ T24 w 10"/>
                <a:gd name="T26" fmla="+- 0 192 190"/>
                <a:gd name="T27" fmla="*/ 192 h 8"/>
                <a:gd name="T28" fmla="+- 0 622 613"/>
                <a:gd name="T29" fmla="*/ T28 w 10"/>
                <a:gd name="T30" fmla="+- 0 190 190"/>
                <a:gd name="T31" fmla="*/ 190 h 8"/>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10" h="8">
                  <a:moveTo>
                    <a:pt x="9" y="0"/>
                  </a:moveTo>
                  <a:lnTo>
                    <a:pt x="9" y="2"/>
                  </a:lnTo>
                  <a:lnTo>
                    <a:pt x="7" y="4"/>
                  </a:lnTo>
                  <a:lnTo>
                    <a:pt x="4" y="6"/>
                  </a:lnTo>
                  <a:lnTo>
                    <a:pt x="7" y="6"/>
                  </a:lnTo>
                  <a:lnTo>
                    <a:pt x="9" y="5"/>
                  </a:lnTo>
                  <a:lnTo>
                    <a:pt x="9" y="2"/>
                  </a:lnTo>
                  <a:lnTo>
                    <a:pt x="9"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36" name="Group 735">
            <a:extLst>
              <a:ext uri="{FF2B5EF4-FFF2-40B4-BE49-F238E27FC236}">
                <a16:creationId xmlns:a16="http://schemas.microsoft.com/office/drawing/2014/main" id="{00000000-0008-0000-0000-0000E0020000}"/>
              </a:ext>
            </a:extLst>
          </xdr:cNvPr>
          <xdr:cNvGrpSpPr>
            <a:grpSpLocks/>
          </xdr:cNvGrpSpPr>
        </xdr:nvGrpSpPr>
        <xdr:grpSpPr bwMode="auto">
          <a:xfrm>
            <a:off x="615" y="187"/>
            <a:ext cx="5" cy="5"/>
            <a:chOff x="615" y="187"/>
            <a:chExt cx="5" cy="5"/>
          </a:xfrm>
        </xdr:grpSpPr>
        <xdr:sp macro="" textlink="">
          <xdr:nvSpPr>
            <xdr:cNvPr id="808" name="Freeform 3661">
              <a:extLst>
                <a:ext uri="{FF2B5EF4-FFF2-40B4-BE49-F238E27FC236}">
                  <a16:creationId xmlns:a16="http://schemas.microsoft.com/office/drawing/2014/main" id="{00000000-0008-0000-0000-000028030000}"/>
                </a:ext>
              </a:extLst>
            </xdr:cNvPr>
            <xdr:cNvSpPr>
              <a:spLocks/>
            </xdr:cNvSpPr>
          </xdr:nvSpPr>
          <xdr:spPr bwMode="auto">
            <a:xfrm>
              <a:off x="615" y="187"/>
              <a:ext cx="5" cy="5"/>
            </a:xfrm>
            <a:custGeom>
              <a:avLst/>
              <a:gdLst>
                <a:gd name="T0" fmla="+- 0 618 615"/>
                <a:gd name="T1" fmla="*/ T0 w 5"/>
                <a:gd name="T2" fmla="+- 0 187 187"/>
                <a:gd name="T3" fmla="*/ 187 h 5"/>
                <a:gd name="T4" fmla="+- 0 616 615"/>
                <a:gd name="T5" fmla="*/ T4 w 5"/>
                <a:gd name="T6" fmla="+- 0 187 187"/>
                <a:gd name="T7" fmla="*/ 187 h 5"/>
                <a:gd name="T8" fmla="+- 0 615 615"/>
                <a:gd name="T9" fmla="*/ T8 w 5"/>
                <a:gd name="T10" fmla="+- 0 188 187"/>
                <a:gd name="T11" fmla="*/ 188 h 5"/>
                <a:gd name="T12" fmla="+- 0 615 615"/>
                <a:gd name="T13" fmla="*/ T12 w 5"/>
                <a:gd name="T14" fmla="+- 0 190 187"/>
                <a:gd name="T15" fmla="*/ 190 h 5"/>
                <a:gd name="T16" fmla="+- 0 616 615"/>
                <a:gd name="T17" fmla="*/ T16 w 5"/>
                <a:gd name="T18" fmla="+- 0 191 187"/>
                <a:gd name="T19" fmla="*/ 191 h 5"/>
                <a:gd name="T20" fmla="+- 0 618 615"/>
                <a:gd name="T21" fmla="*/ T20 w 5"/>
                <a:gd name="T22" fmla="+- 0 191 187"/>
                <a:gd name="T23" fmla="*/ 191 h 5"/>
                <a:gd name="T24" fmla="+- 0 619 615"/>
                <a:gd name="T25" fmla="*/ T24 w 5"/>
                <a:gd name="T26" fmla="+- 0 190 187"/>
                <a:gd name="T27" fmla="*/ 190 h 5"/>
                <a:gd name="T28" fmla="+- 0 619 615"/>
                <a:gd name="T29" fmla="*/ T28 w 5"/>
                <a:gd name="T30" fmla="+- 0 188 187"/>
                <a:gd name="T31" fmla="*/ 188 h 5"/>
                <a:gd name="T32" fmla="+- 0 618 615"/>
                <a:gd name="T33" fmla="*/ T32 w 5"/>
                <a:gd name="T34" fmla="+- 0 187 187"/>
                <a:gd name="T35" fmla="*/ 187 h 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5" h="5">
                  <a:moveTo>
                    <a:pt x="3" y="0"/>
                  </a:moveTo>
                  <a:lnTo>
                    <a:pt x="1" y="0"/>
                  </a:lnTo>
                  <a:lnTo>
                    <a:pt x="0" y="1"/>
                  </a:lnTo>
                  <a:lnTo>
                    <a:pt x="0" y="3"/>
                  </a:lnTo>
                  <a:lnTo>
                    <a:pt x="1" y="4"/>
                  </a:lnTo>
                  <a:lnTo>
                    <a:pt x="3" y="4"/>
                  </a:lnTo>
                  <a:lnTo>
                    <a:pt x="4" y="3"/>
                  </a:lnTo>
                  <a:lnTo>
                    <a:pt x="4" y="1"/>
                  </a:lnTo>
                  <a:lnTo>
                    <a:pt x="3"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37" name="Group 736">
            <a:extLst>
              <a:ext uri="{FF2B5EF4-FFF2-40B4-BE49-F238E27FC236}">
                <a16:creationId xmlns:a16="http://schemas.microsoft.com/office/drawing/2014/main" id="{00000000-0008-0000-0000-0000E1020000}"/>
              </a:ext>
            </a:extLst>
          </xdr:cNvPr>
          <xdr:cNvGrpSpPr>
            <a:grpSpLocks/>
          </xdr:cNvGrpSpPr>
        </xdr:nvGrpSpPr>
        <xdr:grpSpPr bwMode="auto">
          <a:xfrm>
            <a:off x="486" y="153"/>
            <a:ext cx="6" cy="6"/>
            <a:chOff x="486" y="153"/>
            <a:chExt cx="6" cy="6"/>
          </a:xfrm>
        </xdr:grpSpPr>
        <xdr:sp macro="" textlink="">
          <xdr:nvSpPr>
            <xdr:cNvPr id="807" name="Freeform 3659">
              <a:extLst>
                <a:ext uri="{FF2B5EF4-FFF2-40B4-BE49-F238E27FC236}">
                  <a16:creationId xmlns:a16="http://schemas.microsoft.com/office/drawing/2014/main" id="{00000000-0008-0000-0000-000027030000}"/>
                </a:ext>
              </a:extLst>
            </xdr:cNvPr>
            <xdr:cNvSpPr>
              <a:spLocks/>
            </xdr:cNvSpPr>
          </xdr:nvSpPr>
          <xdr:spPr bwMode="auto">
            <a:xfrm>
              <a:off x="486" y="153"/>
              <a:ext cx="6" cy="6"/>
            </a:xfrm>
            <a:custGeom>
              <a:avLst/>
              <a:gdLst>
                <a:gd name="T0" fmla="+- 0 490 486"/>
                <a:gd name="T1" fmla="*/ T0 w 6"/>
                <a:gd name="T2" fmla="+- 0 153 153"/>
                <a:gd name="T3" fmla="*/ 153 h 6"/>
                <a:gd name="T4" fmla="+- 0 487 486"/>
                <a:gd name="T5" fmla="*/ T4 w 6"/>
                <a:gd name="T6" fmla="+- 0 153 153"/>
                <a:gd name="T7" fmla="*/ 153 h 6"/>
                <a:gd name="T8" fmla="+- 0 486 486"/>
                <a:gd name="T9" fmla="*/ T8 w 6"/>
                <a:gd name="T10" fmla="+- 0 154 153"/>
                <a:gd name="T11" fmla="*/ 154 h 6"/>
                <a:gd name="T12" fmla="+- 0 486 486"/>
                <a:gd name="T13" fmla="*/ T12 w 6"/>
                <a:gd name="T14" fmla="+- 0 157 153"/>
                <a:gd name="T15" fmla="*/ 157 h 6"/>
                <a:gd name="T16" fmla="+- 0 487 486"/>
                <a:gd name="T17" fmla="*/ T16 w 6"/>
                <a:gd name="T18" fmla="+- 0 158 153"/>
                <a:gd name="T19" fmla="*/ 158 h 6"/>
                <a:gd name="T20" fmla="+- 0 490 486"/>
                <a:gd name="T21" fmla="*/ T20 w 6"/>
                <a:gd name="T22" fmla="+- 0 158 153"/>
                <a:gd name="T23" fmla="*/ 158 h 6"/>
                <a:gd name="T24" fmla="+- 0 492 486"/>
                <a:gd name="T25" fmla="*/ T24 w 6"/>
                <a:gd name="T26" fmla="+- 0 157 153"/>
                <a:gd name="T27" fmla="*/ 157 h 6"/>
                <a:gd name="T28" fmla="+- 0 492 486"/>
                <a:gd name="T29" fmla="*/ T28 w 6"/>
                <a:gd name="T30" fmla="+- 0 154 153"/>
                <a:gd name="T31" fmla="*/ 154 h 6"/>
                <a:gd name="T32" fmla="+- 0 490 486"/>
                <a:gd name="T33" fmla="*/ T32 w 6"/>
                <a:gd name="T34" fmla="+- 0 153 153"/>
                <a:gd name="T35" fmla="*/ 153 h 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6" h="6">
                  <a:moveTo>
                    <a:pt x="4" y="0"/>
                  </a:moveTo>
                  <a:lnTo>
                    <a:pt x="1" y="0"/>
                  </a:lnTo>
                  <a:lnTo>
                    <a:pt x="0" y="1"/>
                  </a:lnTo>
                  <a:lnTo>
                    <a:pt x="0" y="4"/>
                  </a:lnTo>
                  <a:lnTo>
                    <a:pt x="1" y="5"/>
                  </a:lnTo>
                  <a:lnTo>
                    <a:pt x="4" y="5"/>
                  </a:lnTo>
                  <a:lnTo>
                    <a:pt x="6" y="4"/>
                  </a:lnTo>
                  <a:lnTo>
                    <a:pt x="6" y="1"/>
                  </a:lnTo>
                  <a:lnTo>
                    <a:pt x="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38" name="Group 737">
            <a:extLst>
              <a:ext uri="{FF2B5EF4-FFF2-40B4-BE49-F238E27FC236}">
                <a16:creationId xmlns:a16="http://schemas.microsoft.com/office/drawing/2014/main" id="{00000000-0008-0000-0000-0000E2020000}"/>
              </a:ext>
            </a:extLst>
          </xdr:cNvPr>
          <xdr:cNvGrpSpPr>
            <a:grpSpLocks/>
          </xdr:cNvGrpSpPr>
        </xdr:nvGrpSpPr>
        <xdr:grpSpPr bwMode="auto">
          <a:xfrm>
            <a:off x="486" y="133"/>
            <a:ext cx="6" cy="6"/>
            <a:chOff x="486" y="133"/>
            <a:chExt cx="6" cy="6"/>
          </a:xfrm>
        </xdr:grpSpPr>
        <xdr:sp macro="" textlink="">
          <xdr:nvSpPr>
            <xdr:cNvPr id="804" name="Freeform 3657">
              <a:extLst>
                <a:ext uri="{FF2B5EF4-FFF2-40B4-BE49-F238E27FC236}">
                  <a16:creationId xmlns:a16="http://schemas.microsoft.com/office/drawing/2014/main" id="{00000000-0008-0000-0000-000024030000}"/>
                </a:ext>
              </a:extLst>
            </xdr:cNvPr>
            <xdr:cNvSpPr>
              <a:spLocks/>
            </xdr:cNvSpPr>
          </xdr:nvSpPr>
          <xdr:spPr bwMode="auto">
            <a:xfrm>
              <a:off x="486" y="133"/>
              <a:ext cx="6" cy="6"/>
            </a:xfrm>
            <a:custGeom>
              <a:avLst/>
              <a:gdLst>
                <a:gd name="T0" fmla="+- 0 490 486"/>
                <a:gd name="T1" fmla="*/ T0 w 6"/>
                <a:gd name="T2" fmla="+- 0 133 133"/>
                <a:gd name="T3" fmla="*/ 133 h 6"/>
                <a:gd name="T4" fmla="+- 0 487 486"/>
                <a:gd name="T5" fmla="*/ T4 w 6"/>
                <a:gd name="T6" fmla="+- 0 133 133"/>
                <a:gd name="T7" fmla="*/ 133 h 6"/>
                <a:gd name="T8" fmla="+- 0 486 486"/>
                <a:gd name="T9" fmla="*/ T8 w 6"/>
                <a:gd name="T10" fmla="+- 0 135 133"/>
                <a:gd name="T11" fmla="*/ 135 h 6"/>
                <a:gd name="T12" fmla="+- 0 486 486"/>
                <a:gd name="T13" fmla="*/ T12 w 6"/>
                <a:gd name="T14" fmla="+- 0 138 133"/>
                <a:gd name="T15" fmla="*/ 138 h 6"/>
                <a:gd name="T16" fmla="+- 0 487 486"/>
                <a:gd name="T17" fmla="*/ T16 w 6"/>
                <a:gd name="T18" fmla="+- 0 139 133"/>
                <a:gd name="T19" fmla="*/ 139 h 6"/>
                <a:gd name="T20" fmla="+- 0 490 486"/>
                <a:gd name="T21" fmla="*/ T20 w 6"/>
                <a:gd name="T22" fmla="+- 0 139 133"/>
                <a:gd name="T23" fmla="*/ 139 h 6"/>
                <a:gd name="T24" fmla="+- 0 491 486"/>
                <a:gd name="T25" fmla="*/ T24 w 6"/>
                <a:gd name="T26" fmla="+- 0 138 133"/>
                <a:gd name="T27" fmla="*/ 138 h 6"/>
                <a:gd name="T28" fmla="+- 0 491 486"/>
                <a:gd name="T29" fmla="*/ T28 w 6"/>
                <a:gd name="T30" fmla="+- 0 135 133"/>
                <a:gd name="T31" fmla="*/ 135 h 6"/>
                <a:gd name="T32" fmla="+- 0 490 486"/>
                <a:gd name="T33" fmla="*/ T32 w 6"/>
                <a:gd name="T34" fmla="+- 0 133 133"/>
                <a:gd name="T35" fmla="*/ 133 h 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6" h="6">
                  <a:moveTo>
                    <a:pt x="4" y="0"/>
                  </a:moveTo>
                  <a:lnTo>
                    <a:pt x="1" y="0"/>
                  </a:lnTo>
                  <a:lnTo>
                    <a:pt x="0" y="2"/>
                  </a:lnTo>
                  <a:lnTo>
                    <a:pt x="0" y="5"/>
                  </a:lnTo>
                  <a:lnTo>
                    <a:pt x="1" y="6"/>
                  </a:lnTo>
                  <a:lnTo>
                    <a:pt x="4" y="6"/>
                  </a:lnTo>
                  <a:lnTo>
                    <a:pt x="5" y="5"/>
                  </a:lnTo>
                  <a:lnTo>
                    <a:pt x="5" y="2"/>
                  </a:lnTo>
                  <a:lnTo>
                    <a:pt x="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805" name="Picture 804">
              <a:extLst>
                <a:ext uri="{FF2B5EF4-FFF2-40B4-BE49-F238E27FC236}">
                  <a16:creationId xmlns:a16="http://schemas.microsoft.com/office/drawing/2014/main" id="{00000000-0008-0000-0000-00002503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10" y="198"/>
              <a:ext cx="11" cy="1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6" name="Picture 805">
              <a:extLst>
                <a:ext uri="{FF2B5EF4-FFF2-40B4-BE49-F238E27FC236}">
                  <a16:creationId xmlns:a16="http://schemas.microsoft.com/office/drawing/2014/main" id="{00000000-0008-0000-0000-00002603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10" y="198"/>
              <a:ext cx="11" cy="14"/>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39" name="Group 738">
            <a:extLst>
              <a:ext uri="{FF2B5EF4-FFF2-40B4-BE49-F238E27FC236}">
                <a16:creationId xmlns:a16="http://schemas.microsoft.com/office/drawing/2014/main" id="{00000000-0008-0000-0000-0000E3020000}"/>
              </a:ext>
            </a:extLst>
          </xdr:cNvPr>
          <xdr:cNvGrpSpPr>
            <a:grpSpLocks/>
          </xdr:cNvGrpSpPr>
        </xdr:nvGrpSpPr>
        <xdr:grpSpPr bwMode="auto">
          <a:xfrm>
            <a:off x="513" y="204"/>
            <a:ext cx="8" cy="8"/>
            <a:chOff x="513" y="204"/>
            <a:chExt cx="8" cy="8"/>
          </a:xfrm>
        </xdr:grpSpPr>
        <xdr:sp macro="" textlink="">
          <xdr:nvSpPr>
            <xdr:cNvPr id="802" name="Freeform 3653">
              <a:extLst>
                <a:ext uri="{FF2B5EF4-FFF2-40B4-BE49-F238E27FC236}">
                  <a16:creationId xmlns:a16="http://schemas.microsoft.com/office/drawing/2014/main" id="{00000000-0008-0000-0000-000022030000}"/>
                </a:ext>
              </a:extLst>
            </xdr:cNvPr>
            <xdr:cNvSpPr>
              <a:spLocks/>
            </xdr:cNvSpPr>
          </xdr:nvSpPr>
          <xdr:spPr bwMode="auto">
            <a:xfrm>
              <a:off x="513" y="204"/>
              <a:ext cx="8" cy="8"/>
            </a:xfrm>
            <a:custGeom>
              <a:avLst/>
              <a:gdLst>
                <a:gd name="T0" fmla="+- 0 513 513"/>
                <a:gd name="T1" fmla="*/ T0 w 8"/>
                <a:gd name="T2" fmla="+- 0 208 204"/>
                <a:gd name="T3" fmla="*/ 208 h 8"/>
                <a:gd name="T4" fmla="+- 0 514 513"/>
                <a:gd name="T5" fmla="*/ T4 w 8"/>
                <a:gd name="T6" fmla="+- 0 210 204"/>
                <a:gd name="T7" fmla="*/ 210 h 8"/>
                <a:gd name="T8" fmla="+- 0 516 513"/>
                <a:gd name="T9" fmla="*/ T8 w 8"/>
                <a:gd name="T10" fmla="+- 0 211 204"/>
                <a:gd name="T11" fmla="*/ 211 h 8"/>
                <a:gd name="T12" fmla="+- 0 519 513"/>
                <a:gd name="T13" fmla="*/ T12 w 8"/>
                <a:gd name="T14" fmla="+- 0 209 204"/>
                <a:gd name="T15" fmla="*/ 209 h 8"/>
                <a:gd name="T16" fmla="+- 0 516 513"/>
                <a:gd name="T17" fmla="*/ T16 w 8"/>
                <a:gd name="T18" fmla="+- 0 209 204"/>
                <a:gd name="T19" fmla="*/ 209 h 8"/>
                <a:gd name="T20" fmla="+- 0 514 513"/>
                <a:gd name="T21" fmla="*/ T20 w 8"/>
                <a:gd name="T22" fmla="+- 0 209 204"/>
                <a:gd name="T23" fmla="*/ 209 h 8"/>
                <a:gd name="T24" fmla="+- 0 513 513"/>
                <a:gd name="T25" fmla="*/ T24 w 8"/>
                <a:gd name="T26" fmla="+- 0 208 204"/>
                <a:gd name="T27" fmla="*/ 208 h 8"/>
              </a:gdLst>
              <a:ahLst/>
              <a:cxnLst>
                <a:cxn ang="0">
                  <a:pos x="T1" y="T3"/>
                </a:cxn>
                <a:cxn ang="0">
                  <a:pos x="T5" y="T7"/>
                </a:cxn>
                <a:cxn ang="0">
                  <a:pos x="T9" y="T11"/>
                </a:cxn>
                <a:cxn ang="0">
                  <a:pos x="T13" y="T15"/>
                </a:cxn>
                <a:cxn ang="0">
                  <a:pos x="T17" y="T19"/>
                </a:cxn>
                <a:cxn ang="0">
                  <a:pos x="T21" y="T23"/>
                </a:cxn>
                <a:cxn ang="0">
                  <a:pos x="T25" y="T27"/>
                </a:cxn>
              </a:cxnLst>
              <a:rect l="0" t="0" r="r" b="b"/>
              <a:pathLst>
                <a:path w="8" h="8">
                  <a:moveTo>
                    <a:pt x="0" y="4"/>
                  </a:moveTo>
                  <a:lnTo>
                    <a:pt x="1" y="6"/>
                  </a:lnTo>
                  <a:lnTo>
                    <a:pt x="3" y="7"/>
                  </a:lnTo>
                  <a:lnTo>
                    <a:pt x="6" y="5"/>
                  </a:lnTo>
                  <a:lnTo>
                    <a:pt x="3" y="5"/>
                  </a:lnTo>
                  <a:lnTo>
                    <a:pt x="1" y="5"/>
                  </a:lnTo>
                  <a:lnTo>
                    <a:pt x="0" y="4"/>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803" name="Freeform 3652">
              <a:extLst>
                <a:ext uri="{FF2B5EF4-FFF2-40B4-BE49-F238E27FC236}">
                  <a16:creationId xmlns:a16="http://schemas.microsoft.com/office/drawing/2014/main" id="{00000000-0008-0000-0000-000023030000}"/>
                </a:ext>
              </a:extLst>
            </xdr:cNvPr>
            <xdr:cNvSpPr>
              <a:spLocks/>
            </xdr:cNvSpPr>
          </xdr:nvSpPr>
          <xdr:spPr bwMode="auto">
            <a:xfrm>
              <a:off x="513" y="204"/>
              <a:ext cx="8" cy="8"/>
            </a:xfrm>
            <a:custGeom>
              <a:avLst/>
              <a:gdLst>
                <a:gd name="T0" fmla="+- 0 520 513"/>
                <a:gd name="T1" fmla="*/ T0 w 8"/>
                <a:gd name="T2" fmla="+- 0 204 204"/>
                <a:gd name="T3" fmla="*/ 204 h 8"/>
                <a:gd name="T4" fmla="+- 0 520 513"/>
                <a:gd name="T5" fmla="*/ T4 w 8"/>
                <a:gd name="T6" fmla="+- 0 206 204"/>
                <a:gd name="T7" fmla="*/ 206 h 8"/>
                <a:gd name="T8" fmla="+- 0 519 513"/>
                <a:gd name="T9" fmla="*/ T8 w 8"/>
                <a:gd name="T10" fmla="+- 0 207 204"/>
                <a:gd name="T11" fmla="*/ 207 h 8"/>
                <a:gd name="T12" fmla="+- 0 516 513"/>
                <a:gd name="T13" fmla="*/ T12 w 8"/>
                <a:gd name="T14" fmla="+- 0 209 204"/>
                <a:gd name="T15" fmla="*/ 209 h 8"/>
                <a:gd name="T16" fmla="+- 0 519 513"/>
                <a:gd name="T17" fmla="*/ T16 w 8"/>
                <a:gd name="T18" fmla="+- 0 209 204"/>
                <a:gd name="T19" fmla="*/ 209 h 8"/>
                <a:gd name="T20" fmla="+- 0 520 513"/>
                <a:gd name="T21" fmla="*/ T20 w 8"/>
                <a:gd name="T22" fmla="+- 0 209 204"/>
                <a:gd name="T23" fmla="*/ 209 h 8"/>
                <a:gd name="T24" fmla="+- 0 520 513"/>
                <a:gd name="T25" fmla="*/ T24 w 8"/>
                <a:gd name="T26" fmla="+- 0 207 204"/>
                <a:gd name="T27" fmla="*/ 207 h 8"/>
                <a:gd name="T28" fmla="+- 0 520 513"/>
                <a:gd name="T29" fmla="*/ T28 w 8"/>
                <a:gd name="T30" fmla="+- 0 206 204"/>
                <a:gd name="T31" fmla="*/ 206 h 8"/>
                <a:gd name="T32" fmla="+- 0 520 513"/>
                <a:gd name="T33" fmla="*/ T32 w 8"/>
                <a:gd name="T34" fmla="+- 0 204 204"/>
                <a:gd name="T35" fmla="*/ 204 h 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8" h="8">
                  <a:moveTo>
                    <a:pt x="7" y="0"/>
                  </a:moveTo>
                  <a:lnTo>
                    <a:pt x="7" y="2"/>
                  </a:lnTo>
                  <a:lnTo>
                    <a:pt x="6" y="3"/>
                  </a:lnTo>
                  <a:lnTo>
                    <a:pt x="3" y="5"/>
                  </a:lnTo>
                  <a:lnTo>
                    <a:pt x="6" y="5"/>
                  </a:lnTo>
                  <a:lnTo>
                    <a:pt x="7" y="5"/>
                  </a:lnTo>
                  <a:lnTo>
                    <a:pt x="7" y="3"/>
                  </a:lnTo>
                  <a:lnTo>
                    <a:pt x="7" y="2"/>
                  </a:lnTo>
                  <a:lnTo>
                    <a:pt x="7"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40" name="Group 739">
            <a:extLst>
              <a:ext uri="{FF2B5EF4-FFF2-40B4-BE49-F238E27FC236}">
                <a16:creationId xmlns:a16="http://schemas.microsoft.com/office/drawing/2014/main" id="{00000000-0008-0000-0000-0000E4020000}"/>
              </a:ext>
            </a:extLst>
          </xdr:cNvPr>
          <xdr:cNvGrpSpPr>
            <a:grpSpLocks/>
          </xdr:cNvGrpSpPr>
        </xdr:nvGrpSpPr>
        <xdr:grpSpPr bwMode="auto">
          <a:xfrm>
            <a:off x="512" y="201"/>
            <a:ext cx="4" cy="5"/>
            <a:chOff x="512" y="201"/>
            <a:chExt cx="4" cy="5"/>
          </a:xfrm>
        </xdr:grpSpPr>
        <xdr:sp macro="" textlink="">
          <xdr:nvSpPr>
            <xdr:cNvPr id="798" name="Freeform 3650">
              <a:extLst>
                <a:ext uri="{FF2B5EF4-FFF2-40B4-BE49-F238E27FC236}">
                  <a16:creationId xmlns:a16="http://schemas.microsoft.com/office/drawing/2014/main" id="{00000000-0008-0000-0000-00001E030000}"/>
                </a:ext>
              </a:extLst>
            </xdr:cNvPr>
            <xdr:cNvSpPr>
              <a:spLocks/>
            </xdr:cNvSpPr>
          </xdr:nvSpPr>
          <xdr:spPr bwMode="auto">
            <a:xfrm>
              <a:off x="512" y="201"/>
              <a:ext cx="4" cy="5"/>
            </a:xfrm>
            <a:custGeom>
              <a:avLst/>
              <a:gdLst>
                <a:gd name="T0" fmla="+- 0 514 512"/>
                <a:gd name="T1" fmla="*/ T0 w 4"/>
                <a:gd name="T2" fmla="+- 0 201 201"/>
                <a:gd name="T3" fmla="*/ 201 h 5"/>
                <a:gd name="T4" fmla="+- 0 513 512"/>
                <a:gd name="T5" fmla="*/ T4 w 4"/>
                <a:gd name="T6" fmla="+- 0 201 201"/>
                <a:gd name="T7" fmla="*/ 201 h 5"/>
                <a:gd name="T8" fmla="+- 0 513 512"/>
                <a:gd name="T9" fmla="*/ T8 w 4"/>
                <a:gd name="T10" fmla="+- 0 203 201"/>
                <a:gd name="T11" fmla="*/ 203 h 5"/>
                <a:gd name="T12" fmla="+- 0 512 512"/>
                <a:gd name="T13" fmla="*/ T12 w 4"/>
                <a:gd name="T14" fmla="+- 0 204 201"/>
                <a:gd name="T15" fmla="*/ 204 h 5"/>
                <a:gd name="T16" fmla="+- 0 512 512"/>
                <a:gd name="T17" fmla="*/ T16 w 4"/>
                <a:gd name="T18" fmla="+- 0 204 201"/>
                <a:gd name="T19" fmla="*/ 204 h 5"/>
                <a:gd name="T20" fmla="+- 0 513 512"/>
                <a:gd name="T21" fmla="*/ T20 w 4"/>
                <a:gd name="T22" fmla="+- 0 205 201"/>
                <a:gd name="T23" fmla="*/ 205 h 5"/>
                <a:gd name="T24" fmla="+- 0 514 512"/>
                <a:gd name="T25" fmla="*/ T24 w 4"/>
                <a:gd name="T26" fmla="+- 0 206 201"/>
                <a:gd name="T27" fmla="*/ 206 h 5"/>
                <a:gd name="T28" fmla="+- 0 515 512"/>
                <a:gd name="T29" fmla="*/ T28 w 4"/>
                <a:gd name="T30" fmla="+- 0 206 201"/>
                <a:gd name="T31" fmla="*/ 206 h 5"/>
                <a:gd name="T32" fmla="+- 0 516 512"/>
                <a:gd name="T33" fmla="*/ T32 w 4"/>
                <a:gd name="T34" fmla="+- 0 204 201"/>
                <a:gd name="T35" fmla="*/ 204 h 5"/>
                <a:gd name="T36" fmla="+- 0 516 512"/>
                <a:gd name="T37" fmla="*/ T36 w 4"/>
                <a:gd name="T38" fmla="+- 0 203 201"/>
                <a:gd name="T39" fmla="*/ 203 h 5"/>
                <a:gd name="T40" fmla="+- 0 514 512"/>
                <a:gd name="T41" fmla="*/ T40 w 4"/>
                <a:gd name="T42" fmla="+- 0 201 201"/>
                <a:gd name="T43" fmla="*/ 201 h 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4" h="5">
                  <a:moveTo>
                    <a:pt x="2" y="0"/>
                  </a:moveTo>
                  <a:lnTo>
                    <a:pt x="1" y="0"/>
                  </a:lnTo>
                  <a:lnTo>
                    <a:pt x="1" y="2"/>
                  </a:lnTo>
                  <a:lnTo>
                    <a:pt x="0" y="3"/>
                  </a:lnTo>
                  <a:lnTo>
                    <a:pt x="1" y="4"/>
                  </a:lnTo>
                  <a:lnTo>
                    <a:pt x="2" y="5"/>
                  </a:lnTo>
                  <a:lnTo>
                    <a:pt x="3" y="5"/>
                  </a:lnTo>
                  <a:lnTo>
                    <a:pt x="4" y="3"/>
                  </a:lnTo>
                  <a:lnTo>
                    <a:pt x="4" y="2"/>
                  </a:lnTo>
                  <a:lnTo>
                    <a:pt x="2"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799" name="Picture 798">
              <a:extLst>
                <a:ext uri="{FF2B5EF4-FFF2-40B4-BE49-F238E27FC236}">
                  <a16:creationId xmlns:a16="http://schemas.microsoft.com/office/drawing/2014/main" id="{00000000-0008-0000-0000-00001F03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10" y="63"/>
              <a:ext cx="145" cy="1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0" name="Picture 799">
              <a:extLst>
                <a:ext uri="{FF2B5EF4-FFF2-40B4-BE49-F238E27FC236}">
                  <a16:creationId xmlns:a16="http://schemas.microsoft.com/office/drawing/2014/main" id="{00000000-0008-0000-0000-00002003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84" y="169"/>
              <a:ext cx="20" cy="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1" name="Picture 800">
              <a:extLst>
                <a:ext uri="{FF2B5EF4-FFF2-40B4-BE49-F238E27FC236}">
                  <a16:creationId xmlns:a16="http://schemas.microsoft.com/office/drawing/2014/main" id="{00000000-0008-0000-0000-00002103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84" y="169"/>
              <a:ext cx="20" cy="1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41" name="Group 740">
            <a:extLst>
              <a:ext uri="{FF2B5EF4-FFF2-40B4-BE49-F238E27FC236}">
                <a16:creationId xmlns:a16="http://schemas.microsoft.com/office/drawing/2014/main" id="{00000000-0008-0000-0000-0000E5020000}"/>
              </a:ext>
            </a:extLst>
          </xdr:cNvPr>
          <xdr:cNvGrpSpPr>
            <a:grpSpLocks/>
          </xdr:cNvGrpSpPr>
        </xdr:nvGrpSpPr>
        <xdr:grpSpPr bwMode="auto">
          <a:xfrm>
            <a:off x="486" y="176"/>
            <a:ext cx="13" cy="10"/>
            <a:chOff x="486" y="176"/>
            <a:chExt cx="13" cy="10"/>
          </a:xfrm>
        </xdr:grpSpPr>
        <xdr:sp macro="" textlink="">
          <xdr:nvSpPr>
            <xdr:cNvPr id="796" name="Freeform 3645">
              <a:extLst>
                <a:ext uri="{FF2B5EF4-FFF2-40B4-BE49-F238E27FC236}">
                  <a16:creationId xmlns:a16="http://schemas.microsoft.com/office/drawing/2014/main" id="{00000000-0008-0000-0000-00001C030000}"/>
                </a:ext>
              </a:extLst>
            </xdr:cNvPr>
            <xdr:cNvSpPr>
              <a:spLocks/>
            </xdr:cNvSpPr>
          </xdr:nvSpPr>
          <xdr:spPr bwMode="auto">
            <a:xfrm>
              <a:off x="486" y="176"/>
              <a:ext cx="13" cy="10"/>
            </a:xfrm>
            <a:custGeom>
              <a:avLst/>
              <a:gdLst>
                <a:gd name="T0" fmla="+- 0 487 486"/>
                <a:gd name="T1" fmla="*/ T0 w 13"/>
                <a:gd name="T2" fmla="+- 0 176 176"/>
                <a:gd name="T3" fmla="*/ 176 h 10"/>
                <a:gd name="T4" fmla="+- 0 486 486"/>
                <a:gd name="T5" fmla="*/ T4 w 13"/>
                <a:gd name="T6" fmla="+- 0 179 176"/>
                <a:gd name="T7" fmla="*/ 179 h 10"/>
                <a:gd name="T8" fmla="+- 0 487 486"/>
                <a:gd name="T9" fmla="*/ T8 w 13"/>
                <a:gd name="T10" fmla="+- 0 183 176"/>
                <a:gd name="T11" fmla="*/ 183 h 10"/>
                <a:gd name="T12" fmla="+- 0 490 486"/>
                <a:gd name="T13" fmla="*/ T12 w 13"/>
                <a:gd name="T14" fmla="+- 0 184 176"/>
                <a:gd name="T15" fmla="*/ 184 h 10"/>
                <a:gd name="T16" fmla="+- 0 493 486"/>
                <a:gd name="T17" fmla="*/ T16 w 13"/>
                <a:gd name="T18" fmla="+- 0 185 176"/>
                <a:gd name="T19" fmla="*/ 185 h 10"/>
                <a:gd name="T20" fmla="+- 0 496 486"/>
                <a:gd name="T21" fmla="*/ T20 w 13"/>
                <a:gd name="T22" fmla="+- 0 185 176"/>
                <a:gd name="T23" fmla="*/ 185 h 10"/>
                <a:gd name="T24" fmla="+- 0 498 486"/>
                <a:gd name="T25" fmla="*/ T24 w 13"/>
                <a:gd name="T26" fmla="+- 0 183 176"/>
                <a:gd name="T27" fmla="*/ 183 h 10"/>
                <a:gd name="T28" fmla="+- 0 494 486"/>
                <a:gd name="T29" fmla="*/ T28 w 13"/>
                <a:gd name="T30" fmla="+- 0 183 176"/>
                <a:gd name="T31" fmla="*/ 183 h 10"/>
                <a:gd name="T32" fmla="+- 0 492 486"/>
                <a:gd name="T33" fmla="*/ T32 w 13"/>
                <a:gd name="T34" fmla="+- 0 182 176"/>
                <a:gd name="T35" fmla="*/ 182 h 10"/>
                <a:gd name="T36" fmla="+- 0 489 486"/>
                <a:gd name="T37" fmla="*/ T36 w 13"/>
                <a:gd name="T38" fmla="+- 0 181 176"/>
                <a:gd name="T39" fmla="*/ 181 h 10"/>
                <a:gd name="T40" fmla="+- 0 488 486"/>
                <a:gd name="T41" fmla="*/ T40 w 13"/>
                <a:gd name="T42" fmla="+- 0 179 176"/>
                <a:gd name="T43" fmla="*/ 179 h 10"/>
                <a:gd name="T44" fmla="+- 0 487 486"/>
                <a:gd name="T45" fmla="*/ T44 w 13"/>
                <a:gd name="T46" fmla="+- 0 176 176"/>
                <a:gd name="T47" fmla="*/ 176 h 1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3" h="10">
                  <a:moveTo>
                    <a:pt x="1" y="0"/>
                  </a:moveTo>
                  <a:lnTo>
                    <a:pt x="0" y="3"/>
                  </a:lnTo>
                  <a:lnTo>
                    <a:pt x="1" y="7"/>
                  </a:lnTo>
                  <a:lnTo>
                    <a:pt x="4" y="8"/>
                  </a:lnTo>
                  <a:lnTo>
                    <a:pt x="7" y="9"/>
                  </a:lnTo>
                  <a:lnTo>
                    <a:pt x="10" y="9"/>
                  </a:lnTo>
                  <a:lnTo>
                    <a:pt x="12" y="7"/>
                  </a:lnTo>
                  <a:lnTo>
                    <a:pt x="8" y="7"/>
                  </a:lnTo>
                  <a:lnTo>
                    <a:pt x="6" y="6"/>
                  </a:lnTo>
                  <a:lnTo>
                    <a:pt x="3" y="5"/>
                  </a:lnTo>
                  <a:lnTo>
                    <a:pt x="2" y="3"/>
                  </a:lnTo>
                  <a:lnTo>
                    <a:pt x="1"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797" name="Freeform 3644">
              <a:extLst>
                <a:ext uri="{FF2B5EF4-FFF2-40B4-BE49-F238E27FC236}">
                  <a16:creationId xmlns:a16="http://schemas.microsoft.com/office/drawing/2014/main" id="{00000000-0008-0000-0000-00001D030000}"/>
                </a:ext>
              </a:extLst>
            </xdr:cNvPr>
            <xdr:cNvSpPr>
              <a:spLocks/>
            </xdr:cNvSpPr>
          </xdr:nvSpPr>
          <xdr:spPr bwMode="auto">
            <a:xfrm>
              <a:off x="486" y="176"/>
              <a:ext cx="13" cy="10"/>
            </a:xfrm>
            <a:custGeom>
              <a:avLst/>
              <a:gdLst>
                <a:gd name="T0" fmla="+- 0 499 486"/>
                <a:gd name="T1" fmla="*/ T0 w 13"/>
                <a:gd name="T2" fmla="+- 0 182 176"/>
                <a:gd name="T3" fmla="*/ 182 h 10"/>
                <a:gd name="T4" fmla="+- 0 497 486"/>
                <a:gd name="T5" fmla="*/ T4 w 13"/>
                <a:gd name="T6" fmla="+- 0 183 176"/>
                <a:gd name="T7" fmla="*/ 183 h 10"/>
                <a:gd name="T8" fmla="+- 0 494 486"/>
                <a:gd name="T9" fmla="*/ T8 w 13"/>
                <a:gd name="T10" fmla="+- 0 183 176"/>
                <a:gd name="T11" fmla="*/ 183 h 10"/>
                <a:gd name="T12" fmla="+- 0 498 486"/>
                <a:gd name="T13" fmla="*/ T12 w 13"/>
                <a:gd name="T14" fmla="+- 0 183 176"/>
                <a:gd name="T15" fmla="*/ 183 h 10"/>
                <a:gd name="T16" fmla="+- 0 499 486"/>
                <a:gd name="T17" fmla="*/ T16 w 13"/>
                <a:gd name="T18" fmla="+- 0 182 176"/>
                <a:gd name="T19" fmla="*/ 182 h 10"/>
              </a:gdLst>
              <a:ahLst/>
              <a:cxnLst>
                <a:cxn ang="0">
                  <a:pos x="T1" y="T3"/>
                </a:cxn>
                <a:cxn ang="0">
                  <a:pos x="T5" y="T7"/>
                </a:cxn>
                <a:cxn ang="0">
                  <a:pos x="T9" y="T11"/>
                </a:cxn>
                <a:cxn ang="0">
                  <a:pos x="T13" y="T15"/>
                </a:cxn>
                <a:cxn ang="0">
                  <a:pos x="T17" y="T19"/>
                </a:cxn>
              </a:cxnLst>
              <a:rect l="0" t="0" r="r" b="b"/>
              <a:pathLst>
                <a:path w="13" h="10">
                  <a:moveTo>
                    <a:pt x="13" y="6"/>
                  </a:moveTo>
                  <a:lnTo>
                    <a:pt x="11" y="7"/>
                  </a:lnTo>
                  <a:lnTo>
                    <a:pt x="8" y="7"/>
                  </a:lnTo>
                  <a:lnTo>
                    <a:pt x="12" y="7"/>
                  </a:lnTo>
                  <a:lnTo>
                    <a:pt x="13" y="6"/>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42" name="Group 741">
            <a:extLst>
              <a:ext uri="{FF2B5EF4-FFF2-40B4-BE49-F238E27FC236}">
                <a16:creationId xmlns:a16="http://schemas.microsoft.com/office/drawing/2014/main" id="{00000000-0008-0000-0000-0000E6020000}"/>
              </a:ext>
            </a:extLst>
          </xdr:cNvPr>
          <xdr:cNvGrpSpPr>
            <a:grpSpLocks/>
          </xdr:cNvGrpSpPr>
        </xdr:nvGrpSpPr>
        <xdr:grpSpPr bwMode="auto">
          <a:xfrm>
            <a:off x="491" y="172"/>
            <a:ext cx="6" cy="6"/>
            <a:chOff x="491" y="172"/>
            <a:chExt cx="6" cy="6"/>
          </a:xfrm>
        </xdr:grpSpPr>
        <xdr:sp macro="" textlink="">
          <xdr:nvSpPr>
            <xdr:cNvPr id="793" name="Freeform 3642">
              <a:extLst>
                <a:ext uri="{FF2B5EF4-FFF2-40B4-BE49-F238E27FC236}">
                  <a16:creationId xmlns:a16="http://schemas.microsoft.com/office/drawing/2014/main" id="{00000000-0008-0000-0000-000019030000}"/>
                </a:ext>
              </a:extLst>
            </xdr:cNvPr>
            <xdr:cNvSpPr>
              <a:spLocks/>
            </xdr:cNvSpPr>
          </xdr:nvSpPr>
          <xdr:spPr bwMode="auto">
            <a:xfrm>
              <a:off x="491" y="172"/>
              <a:ext cx="6" cy="6"/>
            </a:xfrm>
            <a:custGeom>
              <a:avLst/>
              <a:gdLst>
                <a:gd name="T0" fmla="+- 0 495 491"/>
                <a:gd name="T1" fmla="*/ T0 w 6"/>
                <a:gd name="T2" fmla="+- 0 172 172"/>
                <a:gd name="T3" fmla="*/ 172 h 6"/>
                <a:gd name="T4" fmla="+- 0 492 491"/>
                <a:gd name="T5" fmla="*/ T4 w 6"/>
                <a:gd name="T6" fmla="+- 0 172 172"/>
                <a:gd name="T7" fmla="*/ 172 h 6"/>
                <a:gd name="T8" fmla="+- 0 491 491"/>
                <a:gd name="T9" fmla="*/ T8 w 6"/>
                <a:gd name="T10" fmla="+- 0 173 172"/>
                <a:gd name="T11" fmla="*/ 173 h 6"/>
                <a:gd name="T12" fmla="+- 0 491 491"/>
                <a:gd name="T13" fmla="*/ T12 w 6"/>
                <a:gd name="T14" fmla="+- 0 176 172"/>
                <a:gd name="T15" fmla="*/ 176 h 6"/>
                <a:gd name="T16" fmla="+- 0 492 491"/>
                <a:gd name="T17" fmla="*/ T16 w 6"/>
                <a:gd name="T18" fmla="+- 0 177 172"/>
                <a:gd name="T19" fmla="*/ 177 h 6"/>
                <a:gd name="T20" fmla="+- 0 495 491"/>
                <a:gd name="T21" fmla="*/ T20 w 6"/>
                <a:gd name="T22" fmla="+- 0 177 172"/>
                <a:gd name="T23" fmla="*/ 177 h 6"/>
                <a:gd name="T24" fmla="+- 0 496 491"/>
                <a:gd name="T25" fmla="*/ T24 w 6"/>
                <a:gd name="T26" fmla="+- 0 176 172"/>
                <a:gd name="T27" fmla="*/ 176 h 6"/>
                <a:gd name="T28" fmla="+- 0 496 491"/>
                <a:gd name="T29" fmla="*/ T28 w 6"/>
                <a:gd name="T30" fmla="+- 0 173 172"/>
                <a:gd name="T31" fmla="*/ 173 h 6"/>
                <a:gd name="T32" fmla="+- 0 495 491"/>
                <a:gd name="T33" fmla="*/ T32 w 6"/>
                <a:gd name="T34" fmla="+- 0 172 172"/>
                <a:gd name="T35" fmla="*/ 172 h 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6" h="6">
                  <a:moveTo>
                    <a:pt x="4" y="0"/>
                  </a:moveTo>
                  <a:lnTo>
                    <a:pt x="1" y="0"/>
                  </a:lnTo>
                  <a:lnTo>
                    <a:pt x="0" y="1"/>
                  </a:lnTo>
                  <a:lnTo>
                    <a:pt x="0" y="4"/>
                  </a:lnTo>
                  <a:lnTo>
                    <a:pt x="1" y="5"/>
                  </a:lnTo>
                  <a:lnTo>
                    <a:pt x="4" y="5"/>
                  </a:lnTo>
                  <a:lnTo>
                    <a:pt x="5" y="4"/>
                  </a:lnTo>
                  <a:lnTo>
                    <a:pt x="5" y="1"/>
                  </a:lnTo>
                  <a:lnTo>
                    <a:pt x="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794" name="Picture 793">
              <a:extLst>
                <a:ext uri="{FF2B5EF4-FFF2-40B4-BE49-F238E27FC236}">
                  <a16:creationId xmlns:a16="http://schemas.microsoft.com/office/drawing/2014/main" id="{00000000-0008-0000-0000-00001A03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79" y="150"/>
              <a:ext cx="20" cy="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5" name="Picture 794">
              <a:extLst>
                <a:ext uri="{FF2B5EF4-FFF2-40B4-BE49-F238E27FC236}">
                  <a16:creationId xmlns:a16="http://schemas.microsoft.com/office/drawing/2014/main" id="{00000000-0008-0000-0000-00001B03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79" y="150"/>
              <a:ext cx="20" cy="1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43" name="Group 742">
            <a:extLst>
              <a:ext uri="{FF2B5EF4-FFF2-40B4-BE49-F238E27FC236}">
                <a16:creationId xmlns:a16="http://schemas.microsoft.com/office/drawing/2014/main" id="{00000000-0008-0000-0000-0000E7020000}"/>
              </a:ext>
            </a:extLst>
          </xdr:cNvPr>
          <xdr:cNvGrpSpPr>
            <a:grpSpLocks/>
          </xdr:cNvGrpSpPr>
        </xdr:nvGrpSpPr>
        <xdr:grpSpPr bwMode="auto">
          <a:xfrm>
            <a:off x="482" y="157"/>
            <a:ext cx="13" cy="10"/>
            <a:chOff x="482" y="157"/>
            <a:chExt cx="13" cy="10"/>
          </a:xfrm>
        </xdr:grpSpPr>
        <xdr:sp macro="" textlink="">
          <xdr:nvSpPr>
            <xdr:cNvPr id="791" name="Freeform 3638">
              <a:extLst>
                <a:ext uri="{FF2B5EF4-FFF2-40B4-BE49-F238E27FC236}">
                  <a16:creationId xmlns:a16="http://schemas.microsoft.com/office/drawing/2014/main" id="{00000000-0008-0000-0000-000017030000}"/>
                </a:ext>
              </a:extLst>
            </xdr:cNvPr>
            <xdr:cNvSpPr>
              <a:spLocks/>
            </xdr:cNvSpPr>
          </xdr:nvSpPr>
          <xdr:spPr bwMode="auto">
            <a:xfrm>
              <a:off x="482" y="157"/>
              <a:ext cx="13" cy="10"/>
            </a:xfrm>
            <a:custGeom>
              <a:avLst/>
              <a:gdLst>
                <a:gd name="T0" fmla="+- 0 482 482"/>
                <a:gd name="T1" fmla="*/ T0 w 13"/>
                <a:gd name="T2" fmla="+- 0 157 157"/>
                <a:gd name="T3" fmla="*/ 157 h 10"/>
                <a:gd name="T4" fmla="+- 0 482 482"/>
                <a:gd name="T5" fmla="*/ T4 w 13"/>
                <a:gd name="T6" fmla="+- 0 160 157"/>
                <a:gd name="T7" fmla="*/ 160 h 10"/>
                <a:gd name="T8" fmla="+- 0 483 482"/>
                <a:gd name="T9" fmla="*/ T8 w 13"/>
                <a:gd name="T10" fmla="+- 0 164 157"/>
                <a:gd name="T11" fmla="*/ 164 h 10"/>
                <a:gd name="T12" fmla="+- 0 485 482"/>
                <a:gd name="T13" fmla="*/ T12 w 13"/>
                <a:gd name="T14" fmla="+- 0 165 157"/>
                <a:gd name="T15" fmla="*/ 165 h 10"/>
                <a:gd name="T16" fmla="+- 0 488 482"/>
                <a:gd name="T17" fmla="*/ T16 w 13"/>
                <a:gd name="T18" fmla="+- 0 166 157"/>
                <a:gd name="T19" fmla="*/ 166 h 10"/>
                <a:gd name="T20" fmla="+- 0 492 482"/>
                <a:gd name="T21" fmla="*/ T20 w 13"/>
                <a:gd name="T22" fmla="+- 0 166 157"/>
                <a:gd name="T23" fmla="*/ 166 h 10"/>
                <a:gd name="T24" fmla="+- 0 493 482"/>
                <a:gd name="T25" fmla="*/ T24 w 13"/>
                <a:gd name="T26" fmla="+- 0 164 157"/>
                <a:gd name="T27" fmla="*/ 164 h 10"/>
                <a:gd name="T28" fmla="+- 0 489 482"/>
                <a:gd name="T29" fmla="*/ T28 w 13"/>
                <a:gd name="T30" fmla="+- 0 164 157"/>
                <a:gd name="T31" fmla="*/ 164 h 10"/>
                <a:gd name="T32" fmla="+- 0 484 482"/>
                <a:gd name="T33" fmla="*/ T32 w 13"/>
                <a:gd name="T34" fmla="+- 0 162 157"/>
                <a:gd name="T35" fmla="*/ 162 h 10"/>
                <a:gd name="T36" fmla="+- 0 483 482"/>
                <a:gd name="T37" fmla="*/ T36 w 13"/>
                <a:gd name="T38" fmla="+- 0 160 157"/>
                <a:gd name="T39" fmla="*/ 160 h 10"/>
                <a:gd name="T40" fmla="+- 0 482 482"/>
                <a:gd name="T41" fmla="*/ T40 w 13"/>
                <a:gd name="T42" fmla="+- 0 157 157"/>
                <a:gd name="T43" fmla="*/ 157 h 1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13" h="10">
                  <a:moveTo>
                    <a:pt x="0" y="0"/>
                  </a:moveTo>
                  <a:lnTo>
                    <a:pt x="0" y="3"/>
                  </a:lnTo>
                  <a:lnTo>
                    <a:pt x="1" y="7"/>
                  </a:lnTo>
                  <a:lnTo>
                    <a:pt x="3" y="8"/>
                  </a:lnTo>
                  <a:lnTo>
                    <a:pt x="6" y="9"/>
                  </a:lnTo>
                  <a:lnTo>
                    <a:pt x="10" y="9"/>
                  </a:lnTo>
                  <a:lnTo>
                    <a:pt x="11" y="7"/>
                  </a:lnTo>
                  <a:lnTo>
                    <a:pt x="7" y="7"/>
                  </a:lnTo>
                  <a:lnTo>
                    <a:pt x="2" y="5"/>
                  </a:lnTo>
                  <a:lnTo>
                    <a:pt x="1" y="3"/>
                  </a:lnTo>
                  <a:lnTo>
                    <a:pt x="0"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792" name="Freeform 3637">
              <a:extLst>
                <a:ext uri="{FF2B5EF4-FFF2-40B4-BE49-F238E27FC236}">
                  <a16:creationId xmlns:a16="http://schemas.microsoft.com/office/drawing/2014/main" id="{00000000-0008-0000-0000-000018030000}"/>
                </a:ext>
              </a:extLst>
            </xdr:cNvPr>
            <xdr:cNvSpPr>
              <a:spLocks/>
            </xdr:cNvSpPr>
          </xdr:nvSpPr>
          <xdr:spPr bwMode="auto">
            <a:xfrm>
              <a:off x="482" y="157"/>
              <a:ext cx="13" cy="10"/>
            </a:xfrm>
            <a:custGeom>
              <a:avLst/>
              <a:gdLst>
                <a:gd name="T0" fmla="+- 0 494 482"/>
                <a:gd name="T1" fmla="*/ T0 w 13"/>
                <a:gd name="T2" fmla="+- 0 163 157"/>
                <a:gd name="T3" fmla="*/ 163 h 10"/>
                <a:gd name="T4" fmla="+- 0 492 482"/>
                <a:gd name="T5" fmla="*/ T4 w 13"/>
                <a:gd name="T6" fmla="+- 0 164 157"/>
                <a:gd name="T7" fmla="*/ 164 h 10"/>
                <a:gd name="T8" fmla="+- 0 489 482"/>
                <a:gd name="T9" fmla="*/ T8 w 13"/>
                <a:gd name="T10" fmla="+- 0 164 157"/>
                <a:gd name="T11" fmla="*/ 164 h 10"/>
                <a:gd name="T12" fmla="+- 0 493 482"/>
                <a:gd name="T13" fmla="*/ T12 w 13"/>
                <a:gd name="T14" fmla="+- 0 164 157"/>
                <a:gd name="T15" fmla="*/ 164 h 10"/>
                <a:gd name="T16" fmla="+- 0 494 482"/>
                <a:gd name="T17" fmla="*/ T16 w 13"/>
                <a:gd name="T18" fmla="+- 0 164 157"/>
                <a:gd name="T19" fmla="*/ 164 h 10"/>
              </a:gdLst>
              <a:ahLst/>
              <a:cxnLst>
                <a:cxn ang="0">
                  <a:pos x="T1" y="T3"/>
                </a:cxn>
                <a:cxn ang="0">
                  <a:pos x="T5" y="T7"/>
                </a:cxn>
                <a:cxn ang="0">
                  <a:pos x="T9" y="T11"/>
                </a:cxn>
                <a:cxn ang="0">
                  <a:pos x="T13" y="T15"/>
                </a:cxn>
                <a:cxn ang="0">
                  <a:pos x="T17" y="T19"/>
                </a:cxn>
              </a:cxnLst>
              <a:rect l="0" t="0" r="r" b="b"/>
              <a:pathLst>
                <a:path w="13" h="10">
                  <a:moveTo>
                    <a:pt x="12" y="6"/>
                  </a:moveTo>
                  <a:lnTo>
                    <a:pt x="10" y="7"/>
                  </a:lnTo>
                  <a:lnTo>
                    <a:pt x="7" y="7"/>
                  </a:lnTo>
                  <a:lnTo>
                    <a:pt x="11" y="7"/>
                  </a:lnTo>
                  <a:lnTo>
                    <a:pt x="12" y="7"/>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44" name="Group 743">
            <a:extLst>
              <a:ext uri="{FF2B5EF4-FFF2-40B4-BE49-F238E27FC236}">
                <a16:creationId xmlns:a16="http://schemas.microsoft.com/office/drawing/2014/main" id="{00000000-0008-0000-0000-0000E8020000}"/>
              </a:ext>
            </a:extLst>
          </xdr:cNvPr>
          <xdr:cNvGrpSpPr>
            <a:grpSpLocks/>
          </xdr:cNvGrpSpPr>
        </xdr:nvGrpSpPr>
        <xdr:grpSpPr bwMode="auto">
          <a:xfrm>
            <a:off x="486" y="153"/>
            <a:ext cx="6" cy="6"/>
            <a:chOff x="486" y="153"/>
            <a:chExt cx="6" cy="6"/>
          </a:xfrm>
        </xdr:grpSpPr>
        <xdr:sp macro="" textlink="">
          <xdr:nvSpPr>
            <xdr:cNvPr id="788" name="Freeform 3635">
              <a:extLst>
                <a:ext uri="{FF2B5EF4-FFF2-40B4-BE49-F238E27FC236}">
                  <a16:creationId xmlns:a16="http://schemas.microsoft.com/office/drawing/2014/main" id="{00000000-0008-0000-0000-000014030000}"/>
                </a:ext>
              </a:extLst>
            </xdr:cNvPr>
            <xdr:cNvSpPr>
              <a:spLocks/>
            </xdr:cNvSpPr>
          </xdr:nvSpPr>
          <xdr:spPr bwMode="auto">
            <a:xfrm>
              <a:off x="486" y="153"/>
              <a:ext cx="6" cy="6"/>
            </a:xfrm>
            <a:custGeom>
              <a:avLst/>
              <a:gdLst>
                <a:gd name="T0" fmla="+- 0 490 486"/>
                <a:gd name="T1" fmla="*/ T0 w 6"/>
                <a:gd name="T2" fmla="+- 0 153 153"/>
                <a:gd name="T3" fmla="*/ 153 h 6"/>
                <a:gd name="T4" fmla="+- 0 487 486"/>
                <a:gd name="T5" fmla="*/ T4 w 6"/>
                <a:gd name="T6" fmla="+- 0 153 153"/>
                <a:gd name="T7" fmla="*/ 153 h 6"/>
                <a:gd name="T8" fmla="+- 0 486 486"/>
                <a:gd name="T9" fmla="*/ T8 w 6"/>
                <a:gd name="T10" fmla="+- 0 154 153"/>
                <a:gd name="T11" fmla="*/ 154 h 6"/>
                <a:gd name="T12" fmla="+- 0 486 486"/>
                <a:gd name="T13" fmla="*/ T12 w 6"/>
                <a:gd name="T14" fmla="+- 0 157 153"/>
                <a:gd name="T15" fmla="*/ 157 h 6"/>
                <a:gd name="T16" fmla="+- 0 487 486"/>
                <a:gd name="T17" fmla="*/ T16 w 6"/>
                <a:gd name="T18" fmla="+- 0 158 153"/>
                <a:gd name="T19" fmla="*/ 158 h 6"/>
                <a:gd name="T20" fmla="+- 0 490 486"/>
                <a:gd name="T21" fmla="*/ T20 w 6"/>
                <a:gd name="T22" fmla="+- 0 158 153"/>
                <a:gd name="T23" fmla="*/ 158 h 6"/>
                <a:gd name="T24" fmla="+- 0 491 486"/>
                <a:gd name="T25" fmla="*/ T24 w 6"/>
                <a:gd name="T26" fmla="+- 0 157 153"/>
                <a:gd name="T27" fmla="*/ 157 h 6"/>
                <a:gd name="T28" fmla="+- 0 491 486"/>
                <a:gd name="T29" fmla="*/ T28 w 6"/>
                <a:gd name="T30" fmla="+- 0 154 153"/>
                <a:gd name="T31" fmla="*/ 154 h 6"/>
                <a:gd name="T32" fmla="+- 0 490 486"/>
                <a:gd name="T33" fmla="*/ T32 w 6"/>
                <a:gd name="T34" fmla="+- 0 153 153"/>
                <a:gd name="T35" fmla="*/ 153 h 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6" h="6">
                  <a:moveTo>
                    <a:pt x="4" y="0"/>
                  </a:moveTo>
                  <a:lnTo>
                    <a:pt x="1" y="0"/>
                  </a:lnTo>
                  <a:lnTo>
                    <a:pt x="0" y="1"/>
                  </a:lnTo>
                  <a:lnTo>
                    <a:pt x="0" y="4"/>
                  </a:lnTo>
                  <a:lnTo>
                    <a:pt x="1" y="5"/>
                  </a:lnTo>
                  <a:lnTo>
                    <a:pt x="4" y="5"/>
                  </a:lnTo>
                  <a:lnTo>
                    <a:pt x="5" y="4"/>
                  </a:lnTo>
                  <a:lnTo>
                    <a:pt x="5" y="1"/>
                  </a:lnTo>
                  <a:lnTo>
                    <a:pt x="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789" name="Picture 788">
              <a:extLst>
                <a:ext uri="{FF2B5EF4-FFF2-40B4-BE49-F238E27FC236}">
                  <a16:creationId xmlns:a16="http://schemas.microsoft.com/office/drawing/2014/main" id="{00000000-0008-0000-0000-00001503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78" y="131"/>
              <a:ext cx="20" cy="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0" name="Picture 789">
              <a:extLst>
                <a:ext uri="{FF2B5EF4-FFF2-40B4-BE49-F238E27FC236}">
                  <a16:creationId xmlns:a16="http://schemas.microsoft.com/office/drawing/2014/main" id="{00000000-0008-0000-0000-00001603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78" y="131"/>
              <a:ext cx="20" cy="1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45" name="Group 744">
            <a:extLst>
              <a:ext uri="{FF2B5EF4-FFF2-40B4-BE49-F238E27FC236}">
                <a16:creationId xmlns:a16="http://schemas.microsoft.com/office/drawing/2014/main" id="{00000000-0008-0000-0000-0000E9020000}"/>
              </a:ext>
            </a:extLst>
          </xdr:cNvPr>
          <xdr:cNvGrpSpPr>
            <a:grpSpLocks/>
          </xdr:cNvGrpSpPr>
        </xdr:nvGrpSpPr>
        <xdr:grpSpPr bwMode="auto">
          <a:xfrm>
            <a:off x="481" y="138"/>
            <a:ext cx="13" cy="10"/>
            <a:chOff x="481" y="138"/>
            <a:chExt cx="13" cy="10"/>
          </a:xfrm>
        </xdr:grpSpPr>
        <xdr:sp macro="" textlink="">
          <xdr:nvSpPr>
            <xdr:cNvPr id="786" name="Freeform 3631">
              <a:extLst>
                <a:ext uri="{FF2B5EF4-FFF2-40B4-BE49-F238E27FC236}">
                  <a16:creationId xmlns:a16="http://schemas.microsoft.com/office/drawing/2014/main" id="{00000000-0008-0000-0000-000012030000}"/>
                </a:ext>
              </a:extLst>
            </xdr:cNvPr>
            <xdr:cNvSpPr>
              <a:spLocks/>
            </xdr:cNvSpPr>
          </xdr:nvSpPr>
          <xdr:spPr bwMode="auto">
            <a:xfrm>
              <a:off x="481" y="138"/>
              <a:ext cx="13" cy="10"/>
            </a:xfrm>
            <a:custGeom>
              <a:avLst/>
              <a:gdLst>
                <a:gd name="T0" fmla="+- 0 482 481"/>
                <a:gd name="T1" fmla="*/ T0 w 13"/>
                <a:gd name="T2" fmla="+- 0 138 138"/>
                <a:gd name="T3" fmla="*/ 138 h 10"/>
                <a:gd name="T4" fmla="+- 0 481 481"/>
                <a:gd name="T5" fmla="*/ T4 w 13"/>
                <a:gd name="T6" fmla="+- 0 141 138"/>
                <a:gd name="T7" fmla="*/ 141 h 10"/>
                <a:gd name="T8" fmla="+- 0 482 481"/>
                <a:gd name="T9" fmla="*/ T8 w 13"/>
                <a:gd name="T10" fmla="+- 0 144 138"/>
                <a:gd name="T11" fmla="*/ 144 h 10"/>
                <a:gd name="T12" fmla="+- 0 485 481"/>
                <a:gd name="T13" fmla="*/ T12 w 13"/>
                <a:gd name="T14" fmla="+- 0 146 138"/>
                <a:gd name="T15" fmla="*/ 146 h 10"/>
                <a:gd name="T16" fmla="+- 0 488 481"/>
                <a:gd name="T17" fmla="*/ T16 w 13"/>
                <a:gd name="T18" fmla="+- 0 147 138"/>
                <a:gd name="T19" fmla="*/ 147 h 10"/>
                <a:gd name="T20" fmla="+- 0 491 481"/>
                <a:gd name="T21" fmla="*/ T20 w 13"/>
                <a:gd name="T22" fmla="+- 0 146 138"/>
                <a:gd name="T23" fmla="*/ 146 h 10"/>
                <a:gd name="T24" fmla="+- 0 493 481"/>
                <a:gd name="T25" fmla="*/ T24 w 13"/>
                <a:gd name="T26" fmla="+- 0 145 138"/>
                <a:gd name="T27" fmla="*/ 145 h 10"/>
                <a:gd name="T28" fmla="+- 0 489 481"/>
                <a:gd name="T29" fmla="*/ T28 w 13"/>
                <a:gd name="T30" fmla="+- 0 145 138"/>
                <a:gd name="T31" fmla="*/ 145 h 10"/>
                <a:gd name="T32" fmla="+- 0 484 481"/>
                <a:gd name="T33" fmla="*/ T32 w 13"/>
                <a:gd name="T34" fmla="+- 0 143 138"/>
                <a:gd name="T35" fmla="*/ 143 h 10"/>
                <a:gd name="T36" fmla="+- 0 482 481"/>
                <a:gd name="T37" fmla="*/ T36 w 13"/>
                <a:gd name="T38" fmla="+- 0 140 138"/>
                <a:gd name="T39" fmla="*/ 140 h 10"/>
                <a:gd name="T40" fmla="+- 0 482 481"/>
                <a:gd name="T41" fmla="*/ T40 w 13"/>
                <a:gd name="T42" fmla="+- 0 138 138"/>
                <a:gd name="T43" fmla="*/ 138 h 1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13" h="10">
                  <a:moveTo>
                    <a:pt x="1" y="0"/>
                  </a:moveTo>
                  <a:lnTo>
                    <a:pt x="0" y="3"/>
                  </a:lnTo>
                  <a:lnTo>
                    <a:pt x="1" y="6"/>
                  </a:lnTo>
                  <a:lnTo>
                    <a:pt x="4" y="8"/>
                  </a:lnTo>
                  <a:lnTo>
                    <a:pt x="7" y="9"/>
                  </a:lnTo>
                  <a:lnTo>
                    <a:pt x="10" y="8"/>
                  </a:lnTo>
                  <a:lnTo>
                    <a:pt x="12" y="7"/>
                  </a:lnTo>
                  <a:lnTo>
                    <a:pt x="8" y="7"/>
                  </a:lnTo>
                  <a:lnTo>
                    <a:pt x="3" y="5"/>
                  </a:lnTo>
                  <a:lnTo>
                    <a:pt x="1" y="2"/>
                  </a:lnTo>
                  <a:lnTo>
                    <a:pt x="1"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787" name="Freeform 3630">
              <a:extLst>
                <a:ext uri="{FF2B5EF4-FFF2-40B4-BE49-F238E27FC236}">
                  <a16:creationId xmlns:a16="http://schemas.microsoft.com/office/drawing/2014/main" id="{00000000-0008-0000-0000-000013030000}"/>
                </a:ext>
              </a:extLst>
            </xdr:cNvPr>
            <xdr:cNvSpPr>
              <a:spLocks/>
            </xdr:cNvSpPr>
          </xdr:nvSpPr>
          <xdr:spPr bwMode="auto">
            <a:xfrm>
              <a:off x="481" y="138"/>
              <a:ext cx="13" cy="10"/>
            </a:xfrm>
            <a:custGeom>
              <a:avLst/>
              <a:gdLst>
                <a:gd name="T0" fmla="+- 0 494 481"/>
                <a:gd name="T1" fmla="*/ T0 w 13"/>
                <a:gd name="T2" fmla="+- 0 144 138"/>
                <a:gd name="T3" fmla="*/ 144 h 10"/>
                <a:gd name="T4" fmla="+- 0 492 481"/>
                <a:gd name="T5" fmla="*/ T4 w 13"/>
                <a:gd name="T6" fmla="+- 0 145 138"/>
                <a:gd name="T7" fmla="*/ 145 h 10"/>
                <a:gd name="T8" fmla="+- 0 489 481"/>
                <a:gd name="T9" fmla="*/ T8 w 13"/>
                <a:gd name="T10" fmla="+- 0 145 138"/>
                <a:gd name="T11" fmla="*/ 145 h 10"/>
                <a:gd name="T12" fmla="+- 0 493 481"/>
                <a:gd name="T13" fmla="*/ T12 w 13"/>
                <a:gd name="T14" fmla="+- 0 145 138"/>
                <a:gd name="T15" fmla="*/ 145 h 10"/>
                <a:gd name="T16" fmla="+- 0 494 481"/>
                <a:gd name="T17" fmla="*/ T16 w 13"/>
                <a:gd name="T18" fmla="+- 0 144 138"/>
                <a:gd name="T19" fmla="*/ 144 h 10"/>
              </a:gdLst>
              <a:ahLst/>
              <a:cxnLst>
                <a:cxn ang="0">
                  <a:pos x="T1" y="T3"/>
                </a:cxn>
                <a:cxn ang="0">
                  <a:pos x="T5" y="T7"/>
                </a:cxn>
                <a:cxn ang="0">
                  <a:pos x="T9" y="T11"/>
                </a:cxn>
                <a:cxn ang="0">
                  <a:pos x="T13" y="T15"/>
                </a:cxn>
                <a:cxn ang="0">
                  <a:pos x="T17" y="T19"/>
                </a:cxn>
              </a:cxnLst>
              <a:rect l="0" t="0" r="r" b="b"/>
              <a:pathLst>
                <a:path w="13" h="10">
                  <a:moveTo>
                    <a:pt x="13" y="6"/>
                  </a:moveTo>
                  <a:lnTo>
                    <a:pt x="11" y="7"/>
                  </a:lnTo>
                  <a:lnTo>
                    <a:pt x="8" y="7"/>
                  </a:lnTo>
                  <a:lnTo>
                    <a:pt x="12" y="7"/>
                  </a:lnTo>
                  <a:lnTo>
                    <a:pt x="13" y="6"/>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46" name="Group 745">
            <a:extLst>
              <a:ext uri="{FF2B5EF4-FFF2-40B4-BE49-F238E27FC236}">
                <a16:creationId xmlns:a16="http://schemas.microsoft.com/office/drawing/2014/main" id="{00000000-0008-0000-0000-0000EA020000}"/>
              </a:ext>
            </a:extLst>
          </xdr:cNvPr>
          <xdr:cNvGrpSpPr>
            <a:grpSpLocks/>
          </xdr:cNvGrpSpPr>
        </xdr:nvGrpSpPr>
        <xdr:grpSpPr bwMode="auto">
          <a:xfrm>
            <a:off x="486" y="133"/>
            <a:ext cx="6" cy="6"/>
            <a:chOff x="486" y="133"/>
            <a:chExt cx="6" cy="6"/>
          </a:xfrm>
        </xdr:grpSpPr>
        <xdr:sp macro="" textlink="">
          <xdr:nvSpPr>
            <xdr:cNvPr id="783" name="Freeform 3628">
              <a:extLst>
                <a:ext uri="{FF2B5EF4-FFF2-40B4-BE49-F238E27FC236}">
                  <a16:creationId xmlns:a16="http://schemas.microsoft.com/office/drawing/2014/main" id="{00000000-0008-0000-0000-00000F030000}"/>
                </a:ext>
              </a:extLst>
            </xdr:cNvPr>
            <xdr:cNvSpPr>
              <a:spLocks/>
            </xdr:cNvSpPr>
          </xdr:nvSpPr>
          <xdr:spPr bwMode="auto">
            <a:xfrm>
              <a:off x="486" y="133"/>
              <a:ext cx="6" cy="6"/>
            </a:xfrm>
            <a:custGeom>
              <a:avLst/>
              <a:gdLst>
                <a:gd name="T0" fmla="+- 0 490 486"/>
                <a:gd name="T1" fmla="*/ T0 w 6"/>
                <a:gd name="T2" fmla="+- 0 133 133"/>
                <a:gd name="T3" fmla="*/ 133 h 6"/>
                <a:gd name="T4" fmla="+- 0 487 486"/>
                <a:gd name="T5" fmla="*/ T4 w 6"/>
                <a:gd name="T6" fmla="+- 0 133 133"/>
                <a:gd name="T7" fmla="*/ 133 h 6"/>
                <a:gd name="T8" fmla="+- 0 486 486"/>
                <a:gd name="T9" fmla="*/ T8 w 6"/>
                <a:gd name="T10" fmla="+- 0 135 133"/>
                <a:gd name="T11" fmla="*/ 135 h 6"/>
                <a:gd name="T12" fmla="+- 0 486 486"/>
                <a:gd name="T13" fmla="*/ T12 w 6"/>
                <a:gd name="T14" fmla="+- 0 138 133"/>
                <a:gd name="T15" fmla="*/ 138 h 6"/>
                <a:gd name="T16" fmla="+- 0 487 486"/>
                <a:gd name="T17" fmla="*/ T16 w 6"/>
                <a:gd name="T18" fmla="+- 0 139 133"/>
                <a:gd name="T19" fmla="*/ 139 h 6"/>
                <a:gd name="T20" fmla="+- 0 490 486"/>
                <a:gd name="T21" fmla="*/ T20 w 6"/>
                <a:gd name="T22" fmla="+- 0 139 133"/>
                <a:gd name="T23" fmla="*/ 139 h 6"/>
                <a:gd name="T24" fmla="+- 0 491 486"/>
                <a:gd name="T25" fmla="*/ T24 w 6"/>
                <a:gd name="T26" fmla="+- 0 138 133"/>
                <a:gd name="T27" fmla="*/ 138 h 6"/>
                <a:gd name="T28" fmla="+- 0 491 486"/>
                <a:gd name="T29" fmla="*/ T28 w 6"/>
                <a:gd name="T30" fmla="+- 0 135 133"/>
                <a:gd name="T31" fmla="*/ 135 h 6"/>
                <a:gd name="T32" fmla="+- 0 490 486"/>
                <a:gd name="T33" fmla="*/ T32 w 6"/>
                <a:gd name="T34" fmla="+- 0 133 133"/>
                <a:gd name="T35" fmla="*/ 133 h 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6" h="6">
                  <a:moveTo>
                    <a:pt x="4" y="0"/>
                  </a:moveTo>
                  <a:lnTo>
                    <a:pt x="1" y="0"/>
                  </a:lnTo>
                  <a:lnTo>
                    <a:pt x="0" y="2"/>
                  </a:lnTo>
                  <a:lnTo>
                    <a:pt x="0" y="5"/>
                  </a:lnTo>
                  <a:lnTo>
                    <a:pt x="1" y="6"/>
                  </a:lnTo>
                  <a:lnTo>
                    <a:pt x="4" y="6"/>
                  </a:lnTo>
                  <a:lnTo>
                    <a:pt x="5" y="5"/>
                  </a:lnTo>
                  <a:lnTo>
                    <a:pt x="5" y="2"/>
                  </a:lnTo>
                  <a:lnTo>
                    <a:pt x="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784" name="Picture 783">
              <a:extLst>
                <a:ext uri="{FF2B5EF4-FFF2-40B4-BE49-F238E27FC236}">
                  <a16:creationId xmlns:a16="http://schemas.microsoft.com/office/drawing/2014/main" id="{00000000-0008-0000-0000-00001003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84" y="112"/>
              <a:ext cx="20" cy="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5" name="Picture 784">
              <a:extLst>
                <a:ext uri="{FF2B5EF4-FFF2-40B4-BE49-F238E27FC236}">
                  <a16:creationId xmlns:a16="http://schemas.microsoft.com/office/drawing/2014/main" id="{00000000-0008-0000-0000-00001103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84" y="112"/>
              <a:ext cx="20" cy="1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47" name="Group 746">
            <a:extLst>
              <a:ext uri="{FF2B5EF4-FFF2-40B4-BE49-F238E27FC236}">
                <a16:creationId xmlns:a16="http://schemas.microsoft.com/office/drawing/2014/main" id="{00000000-0008-0000-0000-0000EB020000}"/>
              </a:ext>
            </a:extLst>
          </xdr:cNvPr>
          <xdr:cNvGrpSpPr>
            <a:grpSpLocks/>
          </xdr:cNvGrpSpPr>
        </xdr:nvGrpSpPr>
        <xdr:grpSpPr bwMode="auto">
          <a:xfrm>
            <a:off x="487" y="119"/>
            <a:ext cx="13" cy="10"/>
            <a:chOff x="487" y="119"/>
            <a:chExt cx="13" cy="10"/>
          </a:xfrm>
        </xdr:grpSpPr>
        <xdr:sp macro="" textlink="">
          <xdr:nvSpPr>
            <xdr:cNvPr id="781" name="Freeform 3624">
              <a:extLst>
                <a:ext uri="{FF2B5EF4-FFF2-40B4-BE49-F238E27FC236}">
                  <a16:creationId xmlns:a16="http://schemas.microsoft.com/office/drawing/2014/main" id="{00000000-0008-0000-0000-00000D030000}"/>
                </a:ext>
              </a:extLst>
            </xdr:cNvPr>
            <xdr:cNvSpPr>
              <a:spLocks/>
            </xdr:cNvSpPr>
          </xdr:nvSpPr>
          <xdr:spPr bwMode="auto">
            <a:xfrm>
              <a:off x="487" y="119"/>
              <a:ext cx="13" cy="10"/>
            </a:xfrm>
            <a:custGeom>
              <a:avLst/>
              <a:gdLst>
                <a:gd name="T0" fmla="+- 0 487 487"/>
                <a:gd name="T1" fmla="*/ T0 w 13"/>
                <a:gd name="T2" fmla="+- 0 119 119"/>
                <a:gd name="T3" fmla="*/ 119 h 10"/>
                <a:gd name="T4" fmla="+- 0 487 487"/>
                <a:gd name="T5" fmla="*/ T4 w 13"/>
                <a:gd name="T6" fmla="+- 0 122 119"/>
                <a:gd name="T7" fmla="*/ 122 h 10"/>
                <a:gd name="T8" fmla="+- 0 488 487"/>
                <a:gd name="T9" fmla="*/ T8 w 13"/>
                <a:gd name="T10" fmla="+- 0 126 119"/>
                <a:gd name="T11" fmla="*/ 126 h 10"/>
                <a:gd name="T12" fmla="+- 0 491 487"/>
                <a:gd name="T13" fmla="*/ T12 w 13"/>
                <a:gd name="T14" fmla="+- 0 127 119"/>
                <a:gd name="T15" fmla="*/ 127 h 10"/>
                <a:gd name="T16" fmla="+- 0 493 487"/>
                <a:gd name="T17" fmla="*/ T16 w 13"/>
                <a:gd name="T18" fmla="+- 0 128 119"/>
                <a:gd name="T19" fmla="*/ 128 h 10"/>
                <a:gd name="T20" fmla="+- 0 497 487"/>
                <a:gd name="T21" fmla="*/ T20 w 13"/>
                <a:gd name="T22" fmla="+- 0 128 119"/>
                <a:gd name="T23" fmla="*/ 128 h 10"/>
                <a:gd name="T24" fmla="+- 0 498 487"/>
                <a:gd name="T25" fmla="*/ T24 w 13"/>
                <a:gd name="T26" fmla="+- 0 126 119"/>
                <a:gd name="T27" fmla="*/ 126 h 10"/>
                <a:gd name="T28" fmla="+- 0 494 487"/>
                <a:gd name="T29" fmla="*/ T28 w 13"/>
                <a:gd name="T30" fmla="+- 0 126 119"/>
                <a:gd name="T31" fmla="*/ 126 h 10"/>
                <a:gd name="T32" fmla="+- 0 490 487"/>
                <a:gd name="T33" fmla="*/ T32 w 13"/>
                <a:gd name="T34" fmla="+- 0 124 119"/>
                <a:gd name="T35" fmla="*/ 124 h 10"/>
                <a:gd name="T36" fmla="+- 0 488 487"/>
                <a:gd name="T37" fmla="*/ T36 w 13"/>
                <a:gd name="T38" fmla="+- 0 122 119"/>
                <a:gd name="T39" fmla="*/ 122 h 10"/>
                <a:gd name="T40" fmla="+- 0 487 487"/>
                <a:gd name="T41" fmla="*/ T40 w 13"/>
                <a:gd name="T42" fmla="+- 0 119 119"/>
                <a:gd name="T43" fmla="*/ 119 h 1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13" h="10">
                  <a:moveTo>
                    <a:pt x="0" y="0"/>
                  </a:moveTo>
                  <a:lnTo>
                    <a:pt x="0" y="3"/>
                  </a:lnTo>
                  <a:lnTo>
                    <a:pt x="1" y="7"/>
                  </a:lnTo>
                  <a:lnTo>
                    <a:pt x="4" y="8"/>
                  </a:lnTo>
                  <a:lnTo>
                    <a:pt x="6" y="9"/>
                  </a:lnTo>
                  <a:lnTo>
                    <a:pt x="10" y="9"/>
                  </a:lnTo>
                  <a:lnTo>
                    <a:pt x="11" y="7"/>
                  </a:lnTo>
                  <a:lnTo>
                    <a:pt x="7" y="7"/>
                  </a:lnTo>
                  <a:lnTo>
                    <a:pt x="3" y="5"/>
                  </a:lnTo>
                  <a:lnTo>
                    <a:pt x="1" y="3"/>
                  </a:lnTo>
                  <a:lnTo>
                    <a:pt x="0"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782" name="Freeform 3623">
              <a:extLst>
                <a:ext uri="{FF2B5EF4-FFF2-40B4-BE49-F238E27FC236}">
                  <a16:creationId xmlns:a16="http://schemas.microsoft.com/office/drawing/2014/main" id="{00000000-0008-0000-0000-00000E030000}"/>
                </a:ext>
              </a:extLst>
            </xdr:cNvPr>
            <xdr:cNvSpPr>
              <a:spLocks/>
            </xdr:cNvSpPr>
          </xdr:nvSpPr>
          <xdr:spPr bwMode="auto">
            <a:xfrm>
              <a:off x="487" y="119"/>
              <a:ext cx="13" cy="10"/>
            </a:xfrm>
            <a:custGeom>
              <a:avLst/>
              <a:gdLst>
                <a:gd name="T0" fmla="+- 0 499 487"/>
                <a:gd name="T1" fmla="*/ T0 w 13"/>
                <a:gd name="T2" fmla="+- 0 125 119"/>
                <a:gd name="T3" fmla="*/ 125 h 10"/>
                <a:gd name="T4" fmla="+- 0 497 487"/>
                <a:gd name="T5" fmla="*/ T4 w 13"/>
                <a:gd name="T6" fmla="+- 0 126 119"/>
                <a:gd name="T7" fmla="*/ 126 h 10"/>
                <a:gd name="T8" fmla="+- 0 494 487"/>
                <a:gd name="T9" fmla="*/ T8 w 13"/>
                <a:gd name="T10" fmla="+- 0 126 119"/>
                <a:gd name="T11" fmla="*/ 126 h 10"/>
                <a:gd name="T12" fmla="+- 0 498 487"/>
                <a:gd name="T13" fmla="*/ T12 w 13"/>
                <a:gd name="T14" fmla="+- 0 126 119"/>
                <a:gd name="T15" fmla="*/ 126 h 10"/>
                <a:gd name="T16" fmla="+- 0 499 487"/>
                <a:gd name="T17" fmla="*/ T16 w 13"/>
                <a:gd name="T18" fmla="+- 0 125 119"/>
                <a:gd name="T19" fmla="*/ 125 h 10"/>
              </a:gdLst>
              <a:ahLst/>
              <a:cxnLst>
                <a:cxn ang="0">
                  <a:pos x="T1" y="T3"/>
                </a:cxn>
                <a:cxn ang="0">
                  <a:pos x="T5" y="T7"/>
                </a:cxn>
                <a:cxn ang="0">
                  <a:pos x="T9" y="T11"/>
                </a:cxn>
                <a:cxn ang="0">
                  <a:pos x="T13" y="T15"/>
                </a:cxn>
                <a:cxn ang="0">
                  <a:pos x="T17" y="T19"/>
                </a:cxn>
              </a:cxnLst>
              <a:rect l="0" t="0" r="r" b="b"/>
              <a:pathLst>
                <a:path w="13" h="10">
                  <a:moveTo>
                    <a:pt x="12" y="6"/>
                  </a:moveTo>
                  <a:lnTo>
                    <a:pt x="10" y="7"/>
                  </a:lnTo>
                  <a:lnTo>
                    <a:pt x="7" y="7"/>
                  </a:lnTo>
                  <a:lnTo>
                    <a:pt x="11" y="7"/>
                  </a:lnTo>
                  <a:lnTo>
                    <a:pt x="12" y="6"/>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48" name="Group 747">
            <a:extLst>
              <a:ext uri="{FF2B5EF4-FFF2-40B4-BE49-F238E27FC236}">
                <a16:creationId xmlns:a16="http://schemas.microsoft.com/office/drawing/2014/main" id="{00000000-0008-0000-0000-0000EC020000}"/>
              </a:ext>
            </a:extLst>
          </xdr:cNvPr>
          <xdr:cNvGrpSpPr>
            <a:grpSpLocks/>
          </xdr:cNvGrpSpPr>
        </xdr:nvGrpSpPr>
        <xdr:grpSpPr bwMode="auto">
          <a:xfrm>
            <a:off x="491" y="115"/>
            <a:ext cx="6" cy="6"/>
            <a:chOff x="491" y="115"/>
            <a:chExt cx="6" cy="6"/>
          </a:xfrm>
        </xdr:grpSpPr>
        <xdr:sp macro="" textlink="">
          <xdr:nvSpPr>
            <xdr:cNvPr id="778" name="Freeform 3621">
              <a:extLst>
                <a:ext uri="{FF2B5EF4-FFF2-40B4-BE49-F238E27FC236}">
                  <a16:creationId xmlns:a16="http://schemas.microsoft.com/office/drawing/2014/main" id="{00000000-0008-0000-0000-00000A030000}"/>
                </a:ext>
              </a:extLst>
            </xdr:cNvPr>
            <xdr:cNvSpPr>
              <a:spLocks/>
            </xdr:cNvSpPr>
          </xdr:nvSpPr>
          <xdr:spPr bwMode="auto">
            <a:xfrm>
              <a:off x="491" y="115"/>
              <a:ext cx="6" cy="6"/>
            </a:xfrm>
            <a:custGeom>
              <a:avLst/>
              <a:gdLst>
                <a:gd name="T0" fmla="+- 0 495 491"/>
                <a:gd name="T1" fmla="*/ T0 w 6"/>
                <a:gd name="T2" fmla="+- 0 115 115"/>
                <a:gd name="T3" fmla="*/ 115 h 6"/>
                <a:gd name="T4" fmla="+- 0 492 491"/>
                <a:gd name="T5" fmla="*/ T4 w 6"/>
                <a:gd name="T6" fmla="+- 0 115 115"/>
                <a:gd name="T7" fmla="*/ 115 h 6"/>
                <a:gd name="T8" fmla="+- 0 491 491"/>
                <a:gd name="T9" fmla="*/ T8 w 6"/>
                <a:gd name="T10" fmla="+- 0 116 115"/>
                <a:gd name="T11" fmla="*/ 116 h 6"/>
                <a:gd name="T12" fmla="+- 0 491 491"/>
                <a:gd name="T13" fmla="*/ T12 w 6"/>
                <a:gd name="T14" fmla="+- 0 119 115"/>
                <a:gd name="T15" fmla="*/ 119 h 6"/>
                <a:gd name="T16" fmla="+- 0 492 491"/>
                <a:gd name="T17" fmla="*/ T16 w 6"/>
                <a:gd name="T18" fmla="+- 0 120 115"/>
                <a:gd name="T19" fmla="*/ 120 h 6"/>
                <a:gd name="T20" fmla="+- 0 495 491"/>
                <a:gd name="T21" fmla="*/ T20 w 6"/>
                <a:gd name="T22" fmla="+- 0 120 115"/>
                <a:gd name="T23" fmla="*/ 120 h 6"/>
                <a:gd name="T24" fmla="+- 0 496 491"/>
                <a:gd name="T25" fmla="*/ T24 w 6"/>
                <a:gd name="T26" fmla="+- 0 119 115"/>
                <a:gd name="T27" fmla="*/ 119 h 6"/>
                <a:gd name="T28" fmla="+- 0 496 491"/>
                <a:gd name="T29" fmla="*/ T28 w 6"/>
                <a:gd name="T30" fmla="+- 0 116 115"/>
                <a:gd name="T31" fmla="*/ 116 h 6"/>
                <a:gd name="T32" fmla="+- 0 495 491"/>
                <a:gd name="T33" fmla="*/ T32 w 6"/>
                <a:gd name="T34" fmla="+- 0 115 115"/>
                <a:gd name="T35" fmla="*/ 115 h 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6" h="6">
                  <a:moveTo>
                    <a:pt x="4" y="0"/>
                  </a:moveTo>
                  <a:lnTo>
                    <a:pt x="1" y="0"/>
                  </a:lnTo>
                  <a:lnTo>
                    <a:pt x="0" y="1"/>
                  </a:lnTo>
                  <a:lnTo>
                    <a:pt x="0" y="4"/>
                  </a:lnTo>
                  <a:lnTo>
                    <a:pt x="1" y="5"/>
                  </a:lnTo>
                  <a:lnTo>
                    <a:pt x="4" y="5"/>
                  </a:lnTo>
                  <a:lnTo>
                    <a:pt x="5" y="4"/>
                  </a:lnTo>
                  <a:lnTo>
                    <a:pt x="5" y="1"/>
                  </a:lnTo>
                  <a:lnTo>
                    <a:pt x="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779" name="Picture 778">
              <a:extLst>
                <a:ext uri="{FF2B5EF4-FFF2-40B4-BE49-F238E27FC236}">
                  <a16:creationId xmlns:a16="http://schemas.microsoft.com/office/drawing/2014/main" id="{00000000-0008-0000-0000-00000B03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97" y="98"/>
              <a:ext cx="20" cy="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80" name="Picture 779">
              <a:extLst>
                <a:ext uri="{FF2B5EF4-FFF2-40B4-BE49-F238E27FC236}">
                  <a16:creationId xmlns:a16="http://schemas.microsoft.com/office/drawing/2014/main" id="{00000000-0008-0000-0000-00000C03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97" y="98"/>
              <a:ext cx="20" cy="1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49" name="Group 748">
            <a:extLst>
              <a:ext uri="{FF2B5EF4-FFF2-40B4-BE49-F238E27FC236}">
                <a16:creationId xmlns:a16="http://schemas.microsoft.com/office/drawing/2014/main" id="{00000000-0008-0000-0000-0000ED020000}"/>
              </a:ext>
            </a:extLst>
          </xdr:cNvPr>
          <xdr:cNvGrpSpPr>
            <a:grpSpLocks/>
          </xdr:cNvGrpSpPr>
        </xdr:nvGrpSpPr>
        <xdr:grpSpPr bwMode="auto">
          <a:xfrm>
            <a:off x="500" y="105"/>
            <a:ext cx="13" cy="10"/>
            <a:chOff x="500" y="105"/>
            <a:chExt cx="13" cy="10"/>
          </a:xfrm>
        </xdr:grpSpPr>
        <xdr:sp macro="" textlink="">
          <xdr:nvSpPr>
            <xdr:cNvPr id="776" name="Freeform 3617">
              <a:extLst>
                <a:ext uri="{FF2B5EF4-FFF2-40B4-BE49-F238E27FC236}">
                  <a16:creationId xmlns:a16="http://schemas.microsoft.com/office/drawing/2014/main" id="{00000000-0008-0000-0000-000008030000}"/>
                </a:ext>
              </a:extLst>
            </xdr:cNvPr>
            <xdr:cNvSpPr>
              <a:spLocks/>
            </xdr:cNvSpPr>
          </xdr:nvSpPr>
          <xdr:spPr bwMode="auto">
            <a:xfrm>
              <a:off x="500" y="105"/>
              <a:ext cx="13" cy="10"/>
            </a:xfrm>
            <a:custGeom>
              <a:avLst/>
              <a:gdLst>
                <a:gd name="T0" fmla="+- 0 501 500"/>
                <a:gd name="T1" fmla="*/ T0 w 13"/>
                <a:gd name="T2" fmla="+- 0 105 105"/>
                <a:gd name="T3" fmla="*/ 105 h 10"/>
                <a:gd name="T4" fmla="+- 0 500 500"/>
                <a:gd name="T5" fmla="*/ T4 w 13"/>
                <a:gd name="T6" fmla="+- 0 108 105"/>
                <a:gd name="T7" fmla="*/ 108 h 10"/>
                <a:gd name="T8" fmla="+- 0 501 500"/>
                <a:gd name="T9" fmla="*/ T8 w 13"/>
                <a:gd name="T10" fmla="+- 0 111 105"/>
                <a:gd name="T11" fmla="*/ 111 h 10"/>
                <a:gd name="T12" fmla="+- 0 504 500"/>
                <a:gd name="T13" fmla="*/ T12 w 13"/>
                <a:gd name="T14" fmla="+- 0 113 105"/>
                <a:gd name="T15" fmla="*/ 113 h 10"/>
                <a:gd name="T16" fmla="+- 0 507 500"/>
                <a:gd name="T17" fmla="*/ T16 w 13"/>
                <a:gd name="T18" fmla="+- 0 114 105"/>
                <a:gd name="T19" fmla="*/ 114 h 10"/>
                <a:gd name="T20" fmla="+- 0 510 500"/>
                <a:gd name="T21" fmla="*/ T20 w 13"/>
                <a:gd name="T22" fmla="+- 0 113 105"/>
                <a:gd name="T23" fmla="*/ 113 h 10"/>
                <a:gd name="T24" fmla="+- 0 512 500"/>
                <a:gd name="T25" fmla="*/ T24 w 13"/>
                <a:gd name="T26" fmla="+- 0 112 105"/>
                <a:gd name="T27" fmla="*/ 112 h 10"/>
                <a:gd name="T28" fmla="+- 0 508 500"/>
                <a:gd name="T29" fmla="*/ T28 w 13"/>
                <a:gd name="T30" fmla="+- 0 112 105"/>
                <a:gd name="T31" fmla="*/ 112 h 10"/>
                <a:gd name="T32" fmla="+- 0 503 500"/>
                <a:gd name="T33" fmla="*/ T32 w 13"/>
                <a:gd name="T34" fmla="+- 0 110 105"/>
                <a:gd name="T35" fmla="*/ 110 h 10"/>
                <a:gd name="T36" fmla="+- 0 501 500"/>
                <a:gd name="T37" fmla="*/ T36 w 13"/>
                <a:gd name="T38" fmla="+- 0 107 105"/>
                <a:gd name="T39" fmla="*/ 107 h 10"/>
                <a:gd name="T40" fmla="+- 0 501 500"/>
                <a:gd name="T41" fmla="*/ T40 w 13"/>
                <a:gd name="T42" fmla="+- 0 105 105"/>
                <a:gd name="T43" fmla="*/ 105 h 1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13" h="10">
                  <a:moveTo>
                    <a:pt x="1" y="0"/>
                  </a:moveTo>
                  <a:lnTo>
                    <a:pt x="0" y="3"/>
                  </a:lnTo>
                  <a:lnTo>
                    <a:pt x="1" y="6"/>
                  </a:lnTo>
                  <a:lnTo>
                    <a:pt x="4" y="8"/>
                  </a:lnTo>
                  <a:lnTo>
                    <a:pt x="7" y="9"/>
                  </a:lnTo>
                  <a:lnTo>
                    <a:pt x="10" y="8"/>
                  </a:lnTo>
                  <a:lnTo>
                    <a:pt x="12" y="7"/>
                  </a:lnTo>
                  <a:lnTo>
                    <a:pt x="8" y="7"/>
                  </a:lnTo>
                  <a:lnTo>
                    <a:pt x="3" y="5"/>
                  </a:lnTo>
                  <a:lnTo>
                    <a:pt x="1" y="2"/>
                  </a:lnTo>
                  <a:lnTo>
                    <a:pt x="1"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777" name="Freeform 3616">
              <a:extLst>
                <a:ext uri="{FF2B5EF4-FFF2-40B4-BE49-F238E27FC236}">
                  <a16:creationId xmlns:a16="http://schemas.microsoft.com/office/drawing/2014/main" id="{00000000-0008-0000-0000-000009030000}"/>
                </a:ext>
              </a:extLst>
            </xdr:cNvPr>
            <xdr:cNvSpPr>
              <a:spLocks/>
            </xdr:cNvSpPr>
          </xdr:nvSpPr>
          <xdr:spPr bwMode="auto">
            <a:xfrm>
              <a:off x="500" y="105"/>
              <a:ext cx="13" cy="10"/>
            </a:xfrm>
            <a:custGeom>
              <a:avLst/>
              <a:gdLst>
                <a:gd name="T0" fmla="+- 0 513 500"/>
                <a:gd name="T1" fmla="*/ T0 w 13"/>
                <a:gd name="T2" fmla="+- 0 111 105"/>
                <a:gd name="T3" fmla="*/ 111 h 10"/>
                <a:gd name="T4" fmla="+- 0 511 500"/>
                <a:gd name="T5" fmla="*/ T4 w 13"/>
                <a:gd name="T6" fmla="+- 0 112 105"/>
                <a:gd name="T7" fmla="*/ 112 h 10"/>
                <a:gd name="T8" fmla="+- 0 508 500"/>
                <a:gd name="T9" fmla="*/ T8 w 13"/>
                <a:gd name="T10" fmla="+- 0 112 105"/>
                <a:gd name="T11" fmla="*/ 112 h 10"/>
                <a:gd name="T12" fmla="+- 0 512 500"/>
                <a:gd name="T13" fmla="*/ T12 w 13"/>
                <a:gd name="T14" fmla="+- 0 112 105"/>
                <a:gd name="T15" fmla="*/ 112 h 10"/>
                <a:gd name="T16" fmla="+- 0 513 500"/>
                <a:gd name="T17" fmla="*/ T16 w 13"/>
                <a:gd name="T18" fmla="+- 0 111 105"/>
                <a:gd name="T19" fmla="*/ 111 h 10"/>
              </a:gdLst>
              <a:ahLst/>
              <a:cxnLst>
                <a:cxn ang="0">
                  <a:pos x="T1" y="T3"/>
                </a:cxn>
                <a:cxn ang="0">
                  <a:pos x="T5" y="T7"/>
                </a:cxn>
                <a:cxn ang="0">
                  <a:pos x="T9" y="T11"/>
                </a:cxn>
                <a:cxn ang="0">
                  <a:pos x="T13" y="T15"/>
                </a:cxn>
                <a:cxn ang="0">
                  <a:pos x="T17" y="T19"/>
                </a:cxn>
              </a:cxnLst>
              <a:rect l="0" t="0" r="r" b="b"/>
              <a:pathLst>
                <a:path w="13" h="10">
                  <a:moveTo>
                    <a:pt x="13" y="6"/>
                  </a:moveTo>
                  <a:lnTo>
                    <a:pt x="11" y="7"/>
                  </a:lnTo>
                  <a:lnTo>
                    <a:pt x="8" y="7"/>
                  </a:lnTo>
                  <a:lnTo>
                    <a:pt x="12" y="7"/>
                  </a:lnTo>
                  <a:lnTo>
                    <a:pt x="13" y="6"/>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50" name="Group 749">
            <a:extLst>
              <a:ext uri="{FF2B5EF4-FFF2-40B4-BE49-F238E27FC236}">
                <a16:creationId xmlns:a16="http://schemas.microsoft.com/office/drawing/2014/main" id="{00000000-0008-0000-0000-0000EE020000}"/>
              </a:ext>
            </a:extLst>
          </xdr:cNvPr>
          <xdr:cNvGrpSpPr>
            <a:grpSpLocks/>
          </xdr:cNvGrpSpPr>
        </xdr:nvGrpSpPr>
        <xdr:grpSpPr bwMode="auto">
          <a:xfrm>
            <a:off x="505" y="101"/>
            <a:ext cx="6" cy="6"/>
            <a:chOff x="505" y="101"/>
            <a:chExt cx="6" cy="6"/>
          </a:xfrm>
        </xdr:grpSpPr>
        <xdr:sp macro="" textlink="">
          <xdr:nvSpPr>
            <xdr:cNvPr id="773" name="Freeform 3614">
              <a:extLst>
                <a:ext uri="{FF2B5EF4-FFF2-40B4-BE49-F238E27FC236}">
                  <a16:creationId xmlns:a16="http://schemas.microsoft.com/office/drawing/2014/main" id="{00000000-0008-0000-0000-000005030000}"/>
                </a:ext>
              </a:extLst>
            </xdr:cNvPr>
            <xdr:cNvSpPr>
              <a:spLocks/>
            </xdr:cNvSpPr>
          </xdr:nvSpPr>
          <xdr:spPr bwMode="auto">
            <a:xfrm>
              <a:off x="505" y="101"/>
              <a:ext cx="6" cy="6"/>
            </a:xfrm>
            <a:custGeom>
              <a:avLst/>
              <a:gdLst>
                <a:gd name="T0" fmla="+- 0 509 505"/>
                <a:gd name="T1" fmla="*/ T0 w 6"/>
                <a:gd name="T2" fmla="+- 0 101 101"/>
                <a:gd name="T3" fmla="*/ 101 h 6"/>
                <a:gd name="T4" fmla="+- 0 506 505"/>
                <a:gd name="T5" fmla="*/ T4 w 6"/>
                <a:gd name="T6" fmla="+- 0 101 101"/>
                <a:gd name="T7" fmla="*/ 101 h 6"/>
                <a:gd name="T8" fmla="+- 0 505 505"/>
                <a:gd name="T9" fmla="*/ T8 w 6"/>
                <a:gd name="T10" fmla="+- 0 102 101"/>
                <a:gd name="T11" fmla="*/ 102 h 6"/>
                <a:gd name="T12" fmla="+- 0 505 505"/>
                <a:gd name="T13" fmla="*/ T12 w 6"/>
                <a:gd name="T14" fmla="+- 0 105 101"/>
                <a:gd name="T15" fmla="*/ 105 h 6"/>
                <a:gd name="T16" fmla="+- 0 506 505"/>
                <a:gd name="T17" fmla="*/ T16 w 6"/>
                <a:gd name="T18" fmla="+- 0 106 101"/>
                <a:gd name="T19" fmla="*/ 106 h 6"/>
                <a:gd name="T20" fmla="+- 0 509 505"/>
                <a:gd name="T21" fmla="*/ T20 w 6"/>
                <a:gd name="T22" fmla="+- 0 106 101"/>
                <a:gd name="T23" fmla="*/ 106 h 6"/>
                <a:gd name="T24" fmla="+- 0 510 505"/>
                <a:gd name="T25" fmla="*/ T24 w 6"/>
                <a:gd name="T26" fmla="+- 0 105 101"/>
                <a:gd name="T27" fmla="*/ 105 h 6"/>
                <a:gd name="T28" fmla="+- 0 510 505"/>
                <a:gd name="T29" fmla="*/ T28 w 6"/>
                <a:gd name="T30" fmla="+- 0 102 101"/>
                <a:gd name="T31" fmla="*/ 102 h 6"/>
                <a:gd name="T32" fmla="+- 0 509 505"/>
                <a:gd name="T33" fmla="*/ T32 w 6"/>
                <a:gd name="T34" fmla="+- 0 101 101"/>
                <a:gd name="T35" fmla="*/ 101 h 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6" h="6">
                  <a:moveTo>
                    <a:pt x="4" y="0"/>
                  </a:moveTo>
                  <a:lnTo>
                    <a:pt x="1" y="0"/>
                  </a:lnTo>
                  <a:lnTo>
                    <a:pt x="0" y="1"/>
                  </a:lnTo>
                  <a:lnTo>
                    <a:pt x="0" y="4"/>
                  </a:lnTo>
                  <a:lnTo>
                    <a:pt x="1" y="5"/>
                  </a:lnTo>
                  <a:lnTo>
                    <a:pt x="4" y="5"/>
                  </a:lnTo>
                  <a:lnTo>
                    <a:pt x="5" y="4"/>
                  </a:lnTo>
                  <a:lnTo>
                    <a:pt x="5" y="1"/>
                  </a:lnTo>
                  <a:lnTo>
                    <a:pt x="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774" name="Picture 773">
              <a:extLst>
                <a:ext uri="{FF2B5EF4-FFF2-40B4-BE49-F238E27FC236}">
                  <a16:creationId xmlns:a16="http://schemas.microsoft.com/office/drawing/2014/main" id="{00000000-0008-0000-0000-00000603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16" y="91"/>
              <a:ext cx="20" cy="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5" name="Picture 774">
              <a:extLst>
                <a:ext uri="{FF2B5EF4-FFF2-40B4-BE49-F238E27FC236}">
                  <a16:creationId xmlns:a16="http://schemas.microsoft.com/office/drawing/2014/main" id="{00000000-0008-0000-0000-00000703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16" y="91"/>
              <a:ext cx="20" cy="1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51" name="Group 750">
            <a:extLst>
              <a:ext uri="{FF2B5EF4-FFF2-40B4-BE49-F238E27FC236}">
                <a16:creationId xmlns:a16="http://schemas.microsoft.com/office/drawing/2014/main" id="{00000000-0008-0000-0000-0000EF020000}"/>
              </a:ext>
            </a:extLst>
          </xdr:cNvPr>
          <xdr:cNvGrpSpPr>
            <a:grpSpLocks/>
          </xdr:cNvGrpSpPr>
        </xdr:nvGrpSpPr>
        <xdr:grpSpPr bwMode="auto">
          <a:xfrm>
            <a:off x="519" y="98"/>
            <a:ext cx="13" cy="10"/>
            <a:chOff x="519" y="98"/>
            <a:chExt cx="13" cy="10"/>
          </a:xfrm>
        </xdr:grpSpPr>
        <xdr:sp macro="" textlink="">
          <xdr:nvSpPr>
            <xdr:cNvPr id="771" name="Freeform 3610">
              <a:extLst>
                <a:ext uri="{FF2B5EF4-FFF2-40B4-BE49-F238E27FC236}">
                  <a16:creationId xmlns:a16="http://schemas.microsoft.com/office/drawing/2014/main" id="{00000000-0008-0000-0000-000003030000}"/>
                </a:ext>
              </a:extLst>
            </xdr:cNvPr>
            <xdr:cNvSpPr>
              <a:spLocks/>
            </xdr:cNvSpPr>
          </xdr:nvSpPr>
          <xdr:spPr bwMode="auto">
            <a:xfrm>
              <a:off x="519" y="98"/>
              <a:ext cx="13" cy="10"/>
            </a:xfrm>
            <a:custGeom>
              <a:avLst/>
              <a:gdLst>
                <a:gd name="T0" fmla="+- 0 519 519"/>
                <a:gd name="T1" fmla="*/ T0 w 13"/>
                <a:gd name="T2" fmla="+- 0 98 98"/>
                <a:gd name="T3" fmla="*/ 98 h 10"/>
                <a:gd name="T4" fmla="+- 0 519 519"/>
                <a:gd name="T5" fmla="*/ T4 w 13"/>
                <a:gd name="T6" fmla="+- 0 101 98"/>
                <a:gd name="T7" fmla="*/ 101 h 10"/>
                <a:gd name="T8" fmla="+- 0 520 519"/>
                <a:gd name="T9" fmla="*/ T8 w 13"/>
                <a:gd name="T10" fmla="+- 0 104 98"/>
                <a:gd name="T11" fmla="*/ 104 h 10"/>
                <a:gd name="T12" fmla="+- 0 525 519"/>
                <a:gd name="T13" fmla="*/ T12 w 13"/>
                <a:gd name="T14" fmla="+- 0 107 98"/>
                <a:gd name="T15" fmla="*/ 107 h 10"/>
                <a:gd name="T16" fmla="+- 0 529 519"/>
                <a:gd name="T17" fmla="*/ T16 w 13"/>
                <a:gd name="T18" fmla="+- 0 106 98"/>
                <a:gd name="T19" fmla="*/ 106 h 10"/>
                <a:gd name="T20" fmla="+- 0 530 519"/>
                <a:gd name="T21" fmla="*/ T20 w 13"/>
                <a:gd name="T22" fmla="+- 0 105 98"/>
                <a:gd name="T23" fmla="*/ 105 h 10"/>
                <a:gd name="T24" fmla="+- 0 526 519"/>
                <a:gd name="T25" fmla="*/ T24 w 13"/>
                <a:gd name="T26" fmla="+- 0 105 98"/>
                <a:gd name="T27" fmla="*/ 105 h 10"/>
                <a:gd name="T28" fmla="+- 0 521 519"/>
                <a:gd name="T29" fmla="*/ T28 w 13"/>
                <a:gd name="T30" fmla="+- 0 102 98"/>
                <a:gd name="T31" fmla="*/ 102 h 10"/>
                <a:gd name="T32" fmla="+- 0 520 519"/>
                <a:gd name="T33" fmla="*/ T32 w 13"/>
                <a:gd name="T34" fmla="+- 0 100 98"/>
                <a:gd name="T35" fmla="*/ 100 h 10"/>
                <a:gd name="T36" fmla="+- 0 519 519"/>
                <a:gd name="T37" fmla="*/ T36 w 13"/>
                <a:gd name="T38" fmla="+- 0 98 98"/>
                <a:gd name="T39" fmla="*/ 98 h 1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13" h="10">
                  <a:moveTo>
                    <a:pt x="0" y="0"/>
                  </a:moveTo>
                  <a:lnTo>
                    <a:pt x="0" y="3"/>
                  </a:lnTo>
                  <a:lnTo>
                    <a:pt x="1" y="6"/>
                  </a:lnTo>
                  <a:lnTo>
                    <a:pt x="6" y="9"/>
                  </a:lnTo>
                  <a:lnTo>
                    <a:pt x="10" y="8"/>
                  </a:lnTo>
                  <a:lnTo>
                    <a:pt x="11" y="7"/>
                  </a:lnTo>
                  <a:lnTo>
                    <a:pt x="7" y="7"/>
                  </a:lnTo>
                  <a:lnTo>
                    <a:pt x="2" y="4"/>
                  </a:lnTo>
                  <a:lnTo>
                    <a:pt x="1" y="2"/>
                  </a:lnTo>
                  <a:lnTo>
                    <a:pt x="0"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772" name="Freeform 3609">
              <a:extLst>
                <a:ext uri="{FF2B5EF4-FFF2-40B4-BE49-F238E27FC236}">
                  <a16:creationId xmlns:a16="http://schemas.microsoft.com/office/drawing/2014/main" id="{00000000-0008-0000-0000-000004030000}"/>
                </a:ext>
              </a:extLst>
            </xdr:cNvPr>
            <xdr:cNvSpPr>
              <a:spLocks/>
            </xdr:cNvSpPr>
          </xdr:nvSpPr>
          <xdr:spPr bwMode="auto">
            <a:xfrm>
              <a:off x="519" y="98"/>
              <a:ext cx="13" cy="10"/>
            </a:xfrm>
            <a:custGeom>
              <a:avLst/>
              <a:gdLst>
                <a:gd name="T0" fmla="+- 0 531 519"/>
                <a:gd name="T1" fmla="*/ T0 w 13"/>
                <a:gd name="T2" fmla="+- 0 104 98"/>
                <a:gd name="T3" fmla="*/ 104 h 10"/>
                <a:gd name="T4" fmla="+- 0 529 519"/>
                <a:gd name="T5" fmla="*/ T4 w 13"/>
                <a:gd name="T6" fmla="+- 0 105 98"/>
                <a:gd name="T7" fmla="*/ 105 h 10"/>
                <a:gd name="T8" fmla="+- 0 526 519"/>
                <a:gd name="T9" fmla="*/ T8 w 13"/>
                <a:gd name="T10" fmla="+- 0 105 98"/>
                <a:gd name="T11" fmla="*/ 105 h 10"/>
                <a:gd name="T12" fmla="+- 0 530 519"/>
                <a:gd name="T13" fmla="*/ T12 w 13"/>
                <a:gd name="T14" fmla="+- 0 105 98"/>
                <a:gd name="T15" fmla="*/ 105 h 10"/>
                <a:gd name="T16" fmla="+- 0 531 519"/>
                <a:gd name="T17" fmla="*/ T16 w 13"/>
                <a:gd name="T18" fmla="+- 0 104 98"/>
                <a:gd name="T19" fmla="*/ 104 h 10"/>
              </a:gdLst>
              <a:ahLst/>
              <a:cxnLst>
                <a:cxn ang="0">
                  <a:pos x="T1" y="T3"/>
                </a:cxn>
                <a:cxn ang="0">
                  <a:pos x="T5" y="T7"/>
                </a:cxn>
                <a:cxn ang="0">
                  <a:pos x="T9" y="T11"/>
                </a:cxn>
                <a:cxn ang="0">
                  <a:pos x="T13" y="T15"/>
                </a:cxn>
                <a:cxn ang="0">
                  <a:pos x="T17" y="T19"/>
                </a:cxn>
              </a:cxnLst>
              <a:rect l="0" t="0" r="r" b="b"/>
              <a:pathLst>
                <a:path w="13" h="10">
                  <a:moveTo>
                    <a:pt x="12" y="6"/>
                  </a:moveTo>
                  <a:lnTo>
                    <a:pt x="10" y="7"/>
                  </a:lnTo>
                  <a:lnTo>
                    <a:pt x="7" y="7"/>
                  </a:lnTo>
                  <a:lnTo>
                    <a:pt x="11" y="7"/>
                  </a:lnTo>
                  <a:lnTo>
                    <a:pt x="12" y="6"/>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52" name="Group 751">
            <a:extLst>
              <a:ext uri="{FF2B5EF4-FFF2-40B4-BE49-F238E27FC236}">
                <a16:creationId xmlns:a16="http://schemas.microsoft.com/office/drawing/2014/main" id="{00000000-0008-0000-0000-0000F0020000}"/>
              </a:ext>
            </a:extLst>
          </xdr:cNvPr>
          <xdr:cNvGrpSpPr>
            <a:grpSpLocks/>
          </xdr:cNvGrpSpPr>
        </xdr:nvGrpSpPr>
        <xdr:grpSpPr bwMode="auto">
          <a:xfrm>
            <a:off x="523" y="93"/>
            <a:ext cx="6" cy="6"/>
            <a:chOff x="523" y="93"/>
            <a:chExt cx="6" cy="6"/>
          </a:xfrm>
        </xdr:grpSpPr>
        <xdr:sp macro="" textlink="">
          <xdr:nvSpPr>
            <xdr:cNvPr id="768" name="Freeform 3607">
              <a:extLst>
                <a:ext uri="{FF2B5EF4-FFF2-40B4-BE49-F238E27FC236}">
                  <a16:creationId xmlns:a16="http://schemas.microsoft.com/office/drawing/2014/main" id="{00000000-0008-0000-0000-000000030000}"/>
                </a:ext>
              </a:extLst>
            </xdr:cNvPr>
            <xdr:cNvSpPr>
              <a:spLocks/>
            </xdr:cNvSpPr>
          </xdr:nvSpPr>
          <xdr:spPr bwMode="auto">
            <a:xfrm>
              <a:off x="523" y="93"/>
              <a:ext cx="6" cy="6"/>
            </a:xfrm>
            <a:custGeom>
              <a:avLst/>
              <a:gdLst>
                <a:gd name="T0" fmla="+- 0 527 523"/>
                <a:gd name="T1" fmla="*/ T0 w 6"/>
                <a:gd name="T2" fmla="+- 0 93 93"/>
                <a:gd name="T3" fmla="*/ 93 h 6"/>
                <a:gd name="T4" fmla="+- 0 524 523"/>
                <a:gd name="T5" fmla="*/ T4 w 6"/>
                <a:gd name="T6" fmla="+- 0 93 93"/>
                <a:gd name="T7" fmla="*/ 93 h 6"/>
                <a:gd name="T8" fmla="+- 0 523 523"/>
                <a:gd name="T9" fmla="*/ T8 w 6"/>
                <a:gd name="T10" fmla="+- 0 95 93"/>
                <a:gd name="T11" fmla="*/ 95 h 6"/>
                <a:gd name="T12" fmla="+- 0 523 523"/>
                <a:gd name="T13" fmla="*/ T12 w 6"/>
                <a:gd name="T14" fmla="+- 0 98 93"/>
                <a:gd name="T15" fmla="*/ 98 h 6"/>
                <a:gd name="T16" fmla="+- 0 524 523"/>
                <a:gd name="T17" fmla="*/ T16 w 6"/>
                <a:gd name="T18" fmla="+- 0 99 93"/>
                <a:gd name="T19" fmla="*/ 99 h 6"/>
                <a:gd name="T20" fmla="+- 0 527 523"/>
                <a:gd name="T21" fmla="*/ T20 w 6"/>
                <a:gd name="T22" fmla="+- 0 99 93"/>
                <a:gd name="T23" fmla="*/ 99 h 6"/>
                <a:gd name="T24" fmla="+- 0 528 523"/>
                <a:gd name="T25" fmla="*/ T24 w 6"/>
                <a:gd name="T26" fmla="+- 0 98 93"/>
                <a:gd name="T27" fmla="*/ 98 h 6"/>
                <a:gd name="T28" fmla="+- 0 528 523"/>
                <a:gd name="T29" fmla="*/ T28 w 6"/>
                <a:gd name="T30" fmla="+- 0 95 93"/>
                <a:gd name="T31" fmla="*/ 95 h 6"/>
                <a:gd name="T32" fmla="+- 0 527 523"/>
                <a:gd name="T33" fmla="*/ T32 w 6"/>
                <a:gd name="T34" fmla="+- 0 93 93"/>
                <a:gd name="T35" fmla="*/ 93 h 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6" h="6">
                  <a:moveTo>
                    <a:pt x="4" y="0"/>
                  </a:moveTo>
                  <a:lnTo>
                    <a:pt x="1" y="0"/>
                  </a:lnTo>
                  <a:lnTo>
                    <a:pt x="0" y="2"/>
                  </a:lnTo>
                  <a:lnTo>
                    <a:pt x="0" y="5"/>
                  </a:lnTo>
                  <a:lnTo>
                    <a:pt x="1" y="6"/>
                  </a:lnTo>
                  <a:lnTo>
                    <a:pt x="4" y="6"/>
                  </a:lnTo>
                  <a:lnTo>
                    <a:pt x="5" y="5"/>
                  </a:lnTo>
                  <a:lnTo>
                    <a:pt x="5" y="2"/>
                  </a:lnTo>
                  <a:lnTo>
                    <a:pt x="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769" name="Picture 768">
              <a:extLst>
                <a:ext uri="{FF2B5EF4-FFF2-40B4-BE49-F238E27FC236}">
                  <a16:creationId xmlns:a16="http://schemas.microsoft.com/office/drawing/2014/main" id="{00000000-0008-0000-0000-00000103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35" y="90"/>
              <a:ext cx="20" cy="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0" name="Picture 769">
              <a:extLst>
                <a:ext uri="{FF2B5EF4-FFF2-40B4-BE49-F238E27FC236}">
                  <a16:creationId xmlns:a16="http://schemas.microsoft.com/office/drawing/2014/main" id="{00000000-0008-0000-0000-00000203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35" y="90"/>
              <a:ext cx="20" cy="1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53" name="Group 752">
            <a:extLst>
              <a:ext uri="{FF2B5EF4-FFF2-40B4-BE49-F238E27FC236}">
                <a16:creationId xmlns:a16="http://schemas.microsoft.com/office/drawing/2014/main" id="{00000000-0008-0000-0000-0000F1020000}"/>
              </a:ext>
            </a:extLst>
          </xdr:cNvPr>
          <xdr:cNvGrpSpPr>
            <a:grpSpLocks/>
          </xdr:cNvGrpSpPr>
        </xdr:nvGrpSpPr>
        <xdr:grpSpPr bwMode="auto">
          <a:xfrm>
            <a:off x="538" y="97"/>
            <a:ext cx="13" cy="10"/>
            <a:chOff x="538" y="97"/>
            <a:chExt cx="13" cy="10"/>
          </a:xfrm>
        </xdr:grpSpPr>
        <xdr:sp macro="" textlink="">
          <xdr:nvSpPr>
            <xdr:cNvPr id="766" name="Freeform 3603">
              <a:extLst>
                <a:ext uri="{FF2B5EF4-FFF2-40B4-BE49-F238E27FC236}">
                  <a16:creationId xmlns:a16="http://schemas.microsoft.com/office/drawing/2014/main" id="{00000000-0008-0000-0000-0000FE020000}"/>
                </a:ext>
              </a:extLst>
            </xdr:cNvPr>
            <xdr:cNvSpPr>
              <a:spLocks/>
            </xdr:cNvSpPr>
          </xdr:nvSpPr>
          <xdr:spPr bwMode="auto">
            <a:xfrm>
              <a:off x="538" y="97"/>
              <a:ext cx="13" cy="10"/>
            </a:xfrm>
            <a:custGeom>
              <a:avLst/>
              <a:gdLst>
                <a:gd name="T0" fmla="+- 0 539 538"/>
                <a:gd name="T1" fmla="*/ T0 w 13"/>
                <a:gd name="T2" fmla="+- 0 97 97"/>
                <a:gd name="T3" fmla="*/ 97 h 10"/>
                <a:gd name="T4" fmla="+- 0 538 538"/>
                <a:gd name="T5" fmla="*/ T4 w 13"/>
                <a:gd name="T6" fmla="+- 0 100 97"/>
                <a:gd name="T7" fmla="*/ 100 h 10"/>
                <a:gd name="T8" fmla="+- 0 539 538"/>
                <a:gd name="T9" fmla="*/ T8 w 13"/>
                <a:gd name="T10" fmla="+- 0 103 97"/>
                <a:gd name="T11" fmla="*/ 103 h 10"/>
                <a:gd name="T12" fmla="+- 0 542 538"/>
                <a:gd name="T13" fmla="*/ T12 w 13"/>
                <a:gd name="T14" fmla="+- 0 104 97"/>
                <a:gd name="T15" fmla="*/ 104 h 10"/>
                <a:gd name="T16" fmla="+- 0 545 538"/>
                <a:gd name="T17" fmla="*/ T16 w 13"/>
                <a:gd name="T18" fmla="+- 0 106 97"/>
                <a:gd name="T19" fmla="*/ 106 h 10"/>
                <a:gd name="T20" fmla="+- 0 548 538"/>
                <a:gd name="T21" fmla="*/ T20 w 13"/>
                <a:gd name="T22" fmla="+- 0 105 97"/>
                <a:gd name="T23" fmla="*/ 105 h 10"/>
                <a:gd name="T24" fmla="+- 0 549 538"/>
                <a:gd name="T25" fmla="*/ T24 w 13"/>
                <a:gd name="T26" fmla="+- 0 104 97"/>
                <a:gd name="T27" fmla="*/ 104 h 10"/>
                <a:gd name="T28" fmla="+- 0 546 538"/>
                <a:gd name="T29" fmla="*/ T28 w 13"/>
                <a:gd name="T30" fmla="+- 0 104 97"/>
                <a:gd name="T31" fmla="*/ 104 h 10"/>
                <a:gd name="T32" fmla="+- 0 541 538"/>
                <a:gd name="T33" fmla="*/ T32 w 13"/>
                <a:gd name="T34" fmla="+- 0 101 97"/>
                <a:gd name="T35" fmla="*/ 101 h 10"/>
                <a:gd name="T36" fmla="+- 0 539 538"/>
                <a:gd name="T37" fmla="*/ T36 w 13"/>
                <a:gd name="T38" fmla="+- 0 99 97"/>
                <a:gd name="T39" fmla="*/ 99 h 10"/>
                <a:gd name="T40" fmla="+- 0 539 538"/>
                <a:gd name="T41" fmla="*/ T40 w 13"/>
                <a:gd name="T42" fmla="+- 0 97 97"/>
                <a:gd name="T43" fmla="*/ 97 h 1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13" h="10">
                  <a:moveTo>
                    <a:pt x="1" y="0"/>
                  </a:moveTo>
                  <a:lnTo>
                    <a:pt x="0" y="3"/>
                  </a:lnTo>
                  <a:lnTo>
                    <a:pt x="1" y="6"/>
                  </a:lnTo>
                  <a:lnTo>
                    <a:pt x="4" y="7"/>
                  </a:lnTo>
                  <a:lnTo>
                    <a:pt x="7" y="9"/>
                  </a:lnTo>
                  <a:lnTo>
                    <a:pt x="10" y="8"/>
                  </a:lnTo>
                  <a:lnTo>
                    <a:pt x="11" y="7"/>
                  </a:lnTo>
                  <a:lnTo>
                    <a:pt x="8" y="7"/>
                  </a:lnTo>
                  <a:lnTo>
                    <a:pt x="3" y="4"/>
                  </a:lnTo>
                  <a:lnTo>
                    <a:pt x="1" y="2"/>
                  </a:lnTo>
                  <a:lnTo>
                    <a:pt x="1"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767" name="Freeform 3602">
              <a:extLst>
                <a:ext uri="{FF2B5EF4-FFF2-40B4-BE49-F238E27FC236}">
                  <a16:creationId xmlns:a16="http://schemas.microsoft.com/office/drawing/2014/main" id="{00000000-0008-0000-0000-0000FF020000}"/>
                </a:ext>
              </a:extLst>
            </xdr:cNvPr>
            <xdr:cNvSpPr>
              <a:spLocks/>
            </xdr:cNvSpPr>
          </xdr:nvSpPr>
          <xdr:spPr bwMode="auto">
            <a:xfrm>
              <a:off x="538" y="97"/>
              <a:ext cx="13" cy="10"/>
            </a:xfrm>
            <a:custGeom>
              <a:avLst/>
              <a:gdLst>
                <a:gd name="T0" fmla="+- 0 551 538"/>
                <a:gd name="T1" fmla="*/ T0 w 13"/>
                <a:gd name="T2" fmla="+- 0 103 97"/>
                <a:gd name="T3" fmla="*/ 103 h 10"/>
                <a:gd name="T4" fmla="+- 0 548 538"/>
                <a:gd name="T5" fmla="*/ T4 w 13"/>
                <a:gd name="T6" fmla="+- 0 104 97"/>
                <a:gd name="T7" fmla="*/ 104 h 10"/>
                <a:gd name="T8" fmla="+- 0 546 538"/>
                <a:gd name="T9" fmla="*/ T8 w 13"/>
                <a:gd name="T10" fmla="+- 0 104 97"/>
                <a:gd name="T11" fmla="*/ 104 h 10"/>
                <a:gd name="T12" fmla="+- 0 549 538"/>
                <a:gd name="T13" fmla="*/ T12 w 13"/>
                <a:gd name="T14" fmla="+- 0 104 97"/>
                <a:gd name="T15" fmla="*/ 104 h 10"/>
                <a:gd name="T16" fmla="+- 0 550 538"/>
                <a:gd name="T17" fmla="*/ T16 w 13"/>
                <a:gd name="T18" fmla="+- 0 103 97"/>
                <a:gd name="T19" fmla="*/ 103 h 10"/>
              </a:gdLst>
              <a:ahLst/>
              <a:cxnLst>
                <a:cxn ang="0">
                  <a:pos x="T1" y="T3"/>
                </a:cxn>
                <a:cxn ang="0">
                  <a:pos x="T5" y="T7"/>
                </a:cxn>
                <a:cxn ang="0">
                  <a:pos x="T9" y="T11"/>
                </a:cxn>
                <a:cxn ang="0">
                  <a:pos x="T13" y="T15"/>
                </a:cxn>
                <a:cxn ang="0">
                  <a:pos x="T17" y="T19"/>
                </a:cxn>
              </a:cxnLst>
              <a:rect l="0" t="0" r="r" b="b"/>
              <a:pathLst>
                <a:path w="13" h="10">
                  <a:moveTo>
                    <a:pt x="13" y="6"/>
                  </a:moveTo>
                  <a:lnTo>
                    <a:pt x="10" y="7"/>
                  </a:lnTo>
                  <a:lnTo>
                    <a:pt x="8" y="7"/>
                  </a:lnTo>
                  <a:lnTo>
                    <a:pt x="11" y="7"/>
                  </a:lnTo>
                  <a:lnTo>
                    <a:pt x="12" y="6"/>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54" name="Group 753">
            <a:extLst>
              <a:ext uri="{FF2B5EF4-FFF2-40B4-BE49-F238E27FC236}">
                <a16:creationId xmlns:a16="http://schemas.microsoft.com/office/drawing/2014/main" id="{00000000-0008-0000-0000-0000F2020000}"/>
              </a:ext>
            </a:extLst>
          </xdr:cNvPr>
          <xdr:cNvGrpSpPr>
            <a:grpSpLocks/>
          </xdr:cNvGrpSpPr>
        </xdr:nvGrpSpPr>
        <xdr:grpSpPr bwMode="auto">
          <a:xfrm>
            <a:off x="542" y="92"/>
            <a:ext cx="6" cy="6"/>
            <a:chOff x="542" y="92"/>
            <a:chExt cx="6" cy="6"/>
          </a:xfrm>
        </xdr:grpSpPr>
        <xdr:sp macro="" textlink="">
          <xdr:nvSpPr>
            <xdr:cNvPr id="763" name="Freeform 3600">
              <a:extLst>
                <a:ext uri="{FF2B5EF4-FFF2-40B4-BE49-F238E27FC236}">
                  <a16:creationId xmlns:a16="http://schemas.microsoft.com/office/drawing/2014/main" id="{00000000-0008-0000-0000-0000FB020000}"/>
                </a:ext>
              </a:extLst>
            </xdr:cNvPr>
            <xdr:cNvSpPr>
              <a:spLocks/>
            </xdr:cNvSpPr>
          </xdr:nvSpPr>
          <xdr:spPr bwMode="auto">
            <a:xfrm>
              <a:off x="542" y="92"/>
              <a:ext cx="6" cy="6"/>
            </a:xfrm>
            <a:custGeom>
              <a:avLst/>
              <a:gdLst>
                <a:gd name="T0" fmla="+- 0 546 542"/>
                <a:gd name="T1" fmla="*/ T0 w 6"/>
                <a:gd name="T2" fmla="+- 0 92 92"/>
                <a:gd name="T3" fmla="*/ 92 h 6"/>
                <a:gd name="T4" fmla="+- 0 544 542"/>
                <a:gd name="T5" fmla="*/ T4 w 6"/>
                <a:gd name="T6" fmla="+- 0 92 92"/>
                <a:gd name="T7" fmla="*/ 92 h 6"/>
                <a:gd name="T8" fmla="+- 0 542 542"/>
                <a:gd name="T9" fmla="*/ T8 w 6"/>
                <a:gd name="T10" fmla="+- 0 94 92"/>
                <a:gd name="T11" fmla="*/ 94 h 6"/>
                <a:gd name="T12" fmla="+- 0 542 542"/>
                <a:gd name="T13" fmla="*/ T12 w 6"/>
                <a:gd name="T14" fmla="+- 0 97 92"/>
                <a:gd name="T15" fmla="*/ 97 h 6"/>
                <a:gd name="T16" fmla="+- 0 544 542"/>
                <a:gd name="T17" fmla="*/ T16 w 6"/>
                <a:gd name="T18" fmla="+- 0 98 92"/>
                <a:gd name="T19" fmla="*/ 98 h 6"/>
                <a:gd name="T20" fmla="+- 0 546 542"/>
                <a:gd name="T21" fmla="*/ T20 w 6"/>
                <a:gd name="T22" fmla="+- 0 98 92"/>
                <a:gd name="T23" fmla="*/ 98 h 6"/>
                <a:gd name="T24" fmla="+- 0 548 542"/>
                <a:gd name="T25" fmla="*/ T24 w 6"/>
                <a:gd name="T26" fmla="+- 0 97 92"/>
                <a:gd name="T27" fmla="*/ 97 h 6"/>
                <a:gd name="T28" fmla="+- 0 548 542"/>
                <a:gd name="T29" fmla="*/ T28 w 6"/>
                <a:gd name="T30" fmla="+- 0 94 92"/>
                <a:gd name="T31" fmla="*/ 94 h 6"/>
                <a:gd name="T32" fmla="+- 0 546 542"/>
                <a:gd name="T33" fmla="*/ T32 w 6"/>
                <a:gd name="T34" fmla="+- 0 92 92"/>
                <a:gd name="T35" fmla="*/ 92 h 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6" h="6">
                  <a:moveTo>
                    <a:pt x="4" y="0"/>
                  </a:moveTo>
                  <a:lnTo>
                    <a:pt x="2" y="0"/>
                  </a:lnTo>
                  <a:lnTo>
                    <a:pt x="0" y="2"/>
                  </a:lnTo>
                  <a:lnTo>
                    <a:pt x="0" y="5"/>
                  </a:lnTo>
                  <a:lnTo>
                    <a:pt x="2" y="6"/>
                  </a:lnTo>
                  <a:lnTo>
                    <a:pt x="4" y="6"/>
                  </a:lnTo>
                  <a:lnTo>
                    <a:pt x="6" y="5"/>
                  </a:lnTo>
                  <a:lnTo>
                    <a:pt x="6" y="2"/>
                  </a:lnTo>
                  <a:lnTo>
                    <a:pt x="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764" name="Picture 763">
              <a:extLst>
                <a:ext uri="{FF2B5EF4-FFF2-40B4-BE49-F238E27FC236}">
                  <a16:creationId xmlns:a16="http://schemas.microsoft.com/office/drawing/2014/main" id="{00000000-0008-0000-0000-0000FC02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4" y="94"/>
              <a:ext cx="20" cy="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5" name="Picture 764">
              <a:extLst>
                <a:ext uri="{FF2B5EF4-FFF2-40B4-BE49-F238E27FC236}">
                  <a16:creationId xmlns:a16="http://schemas.microsoft.com/office/drawing/2014/main" id="{00000000-0008-0000-0000-0000FD02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4" y="94"/>
              <a:ext cx="20" cy="1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55" name="Group 754">
            <a:extLst>
              <a:ext uri="{FF2B5EF4-FFF2-40B4-BE49-F238E27FC236}">
                <a16:creationId xmlns:a16="http://schemas.microsoft.com/office/drawing/2014/main" id="{00000000-0008-0000-0000-0000F3020000}"/>
              </a:ext>
            </a:extLst>
          </xdr:cNvPr>
          <xdr:cNvGrpSpPr>
            <a:grpSpLocks/>
          </xdr:cNvGrpSpPr>
        </xdr:nvGrpSpPr>
        <xdr:grpSpPr bwMode="auto">
          <a:xfrm>
            <a:off x="557" y="101"/>
            <a:ext cx="13" cy="10"/>
            <a:chOff x="557" y="101"/>
            <a:chExt cx="13" cy="10"/>
          </a:xfrm>
        </xdr:grpSpPr>
        <xdr:sp macro="" textlink="">
          <xdr:nvSpPr>
            <xdr:cNvPr id="761" name="Freeform 3596">
              <a:extLst>
                <a:ext uri="{FF2B5EF4-FFF2-40B4-BE49-F238E27FC236}">
                  <a16:creationId xmlns:a16="http://schemas.microsoft.com/office/drawing/2014/main" id="{00000000-0008-0000-0000-0000F9020000}"/>
                </a:ext>
              </a:extLst>
            </xdr:cNvPr>
            <xdr:cNvSpPr>
              <a:spLocks/>
            </xdr:cNvSpPr>
          </xdr:nvSpPr>
          <xdr:spPr bwMode="auto">
            <a:xfrm>
              <a:off x="557" y="101"/>
              <a:ext cx="13" cy="10"/>
            </a:xfrm>
            <a:custGeom>
              <a:avLst/>
              <a:gdLst>
                <a:gd name="T0" fmla="+- 0 558 557"/>
                <a:gd name="T1" fmla="*/ T0 w 13"/>
                <a:gd name="T2" fmla="+- 0 101 101"/>
                <a:gd name="T3" fmla="*/ 101 h 10"/>
                <a:gd name="T4" fmla="+- 0 557 557"/>
                <a:gd name="T5" fmla="*/ T4 w 13"/>
                <a:gd name="T6" fmla="+- 0 104 101"/>
                <a:gd name="T7" fmla="*/ 104 h 10"/>
                <a:gd name="T8" fmla="+- 0 558 557"/>
                <a:gd name="T9" fmla="*/ T8 w 13"/>
                <a:gd name="T10" fmla="+- 0 107 101"/>
                <a:gd name="T11" fmla="*/ 107 h 10"/>
                <a:gd name="T12" fmla="+- 0 564 557"/>
                <a:gd name="T13" fmla="*/ T12 w 13"/>
                <a:gd name="T14" fmla="+- 0 110 101"/>
                <a:gd name="T15" fmla="*/ 110 h 10"/>
                <a:gd name="T16" fmla="+- 0 567 557"/>
                <a:gd name="T17" fmla="*/ T16 w 13"/>
                <a:gd name="T18" fmla="+- 0 109 101"/>
                <a:gd name="T19" fmla="*/ 109 h 10"/>
                <a:gd name="T20" fmla="+- 0 569 557"/>
                <a:gd name="T21" fmla="*/ T20 w 13"/>
                <a:gd name="T22" fmla="+- 0 108 101"/>
                <a:gd name="T23" fmla="*/ 108 h 10"/>
                <a:gd name="T24" fmla="+- 0 565 557"/>
                <a:gd name="T25" fmla="*/ T24 w 13"/>
                <a:gd name="T26" fmla="+- 0 108 101"/>
                <a:gd name="T27" fmla="*/ 108 h 10"/>
                <a:gd name="T28" fmla="+- 0 560 557"/>
                <a:gd name="T29" fmla="*/ T28 w 13"/>
                <a:gd name="T30" fmla="+- 0 106 101"/>
                <a:gd name="T31" fmla="*/ 106 h 10"/>
                <a:gd name="T32" fmla="+- 0 558 557"/>
                <a:gd name="T33" fmla="*/ T32 w 13"/>
                <a:gd name="T34" fmla="+- 0 104 101"/>
                <a:gd name="T35" fmla="*/ 104 h 10"/>
                <a:gd name="T36" fmla="+- 0 558 557"/>
                <a:gd name="T37" fmla="*/ T36 w 13"/>
                <a:gd name="T38" fmla="+- 0 101 101"/>
                <a:gd name="T39" fmla="*/ 101 h 1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13" h="10">
                  <a:moveTo>
                    <a:pt x="1" y="0"/>
                  </a:moveTo>
                  <a:lnTo>
                    <a:pt x="0" y="3"/>
                  </a:lnTo>
                  <a:lnTo>
                    <a:pt x="1" y="6"/>
                  </a:lnTo>
                  <a:lnTo>
                    <a:pt x="7" y="9"/>
                  </a:lnTo>
                  <a:lnTo>
                    <a:pt x="10" y="8"/>
                  </a:lnTo>
                  <a:lnTo>
                    <a:pt x="12" y="7"/>
                  </a:lnTo>
                  <a:lnTo>
                    <a:pt x="8" y="7"/>
                  </a:lnTo>
                  <a:lnTo>
                    <a:pt x="3" y="5"/>
                  </a:lnTo>
                  <a:lnTo>
                    <a:pt x="1" y="3"/>
                  </a:lnTo>
                  <a:lnTo>
                    <a:pt x="1" y="0"/>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762" name="Freeform 3595">
              <a:extLst>
                <a:ext uri="{FF2B5EF4-FFF2-40B4-BE49-F238E27FC236}">
                  <a16:creationId xmlns:a16="http://schemas.microsoft.com/office/drawing/2014/main" id="{00000000-0008-0000-0000-0000FA020000}"/>
                </a:ext>
              </a:extLst>
            </xdr:cNvPr>
            <xdr:cNvSpPr>
              <a:spLocks/>
            </xdr:cNvSpPr>
          </xdr:nvSpPr>
          <xdr:spPr bwMode="auto">
            <a:xfrm>
              <a:off x="557" y="101"/>
              <a:ext cx="13" cy="10"/>
            </a:xfrm>
            <a:custGeom>
              <a:avLst/>
              <a:gdLst>
                <a:gd name="T0" fmla="+- 0 570 557"/>
                <a:gd name="T1" fmla="*/ T0 w 13"/>
                <a:gd name="T2" fmla="+- 0 107 101"/>
                <a:gd name="T3" fmla="*/ 107 h 10"/>
                <a:gd name="T4" fmla="+- 0 567 557"/>
                <a:gd name="T5" fmla="*/ T4 w 13"/>
                <a:gd name="T6" fmla="+- 0 108 101"/>
                <a:gd name="T7" fmla="*/ 108 h 10"/>
                <a:gd name="T8" fmla="+- 0 565 557"/>
                <a:gd name="T9" fmla="*/ T8 w 13"/>
                <a:gd name="T10" fmla="+- 0 108 101"/>
                <a:gd name="T11" fmla="*/ 108 h 10"/>
                <a:gd name="T12" fmla="+- 0 569 557"/>
                <a:gd name="T13" fmla="*/ T12 w 13"/>
                <a:gd name="T14" fmla="+- 0 108 101"/>
                <a:gd name="T15" fmla="*/ 108 h 10"/>
                <a:gd name="T16" fmla="+- 0 570 557"/>
                <a:gd name="T17" fmla="*/ T16 w 13"/>
                <a:gd name="T18" fmla="+- 0 107 101"/>
                <a:gd name="T19" fmla="*/ 107 h 10"/>
              </a:gdLst>
              <a:ahLst/>
              <a:cxnLst>
                <a:cxn ang="0">
                  <a:pos x="T1" y="T3"/>
                </a:cxn>
                <a:cxn ang="0">
                  <a:pos x="T5" y="T7"/>
                </a:cxn>
                <a:cxn ang="0">
                  <a:pos x="T9" y="T11"/>
                </a:cxn>
                <a:cxn ang="0">
                  <a:pos x="T13" y="T15"/>
                </a:cxn>
                <a:cxn ang="0">
                  <a:pos x="T17" y="T19"/>
                </a:cxn>
              </a:cxnLst>
              <a:rect l="0" t="0" r="r" b="b"/>
              <a:pathLst>
                <a:path w="13" h="10">
                  <a:moveTo>
                    <a:pt x="13" y="6"/>
                  </a:moveTo>
                  <a:lnTo>
                    <a:pt x="10" y="7"/>
                  </a:lnTo>
                  <a:lnTo>
                    <a:pt x="8" y="7"/>
                  </a:lnTo>
                  <a:lnTo>
                    <a:pt x="12" y="7"/>
                  </a:lnTo>
                  <a:lnTo>
                    <a:pt x="13" y="6"/>
                  </a:lnTo>
                  <a:close/>
                </a:path>
              </a:pathLst>
            </a:custGeom>
            <a:solidFill>
              <a:srgbClr val="C5C0B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756" name="Group 755">
            <a:extLst>
              <a:ext uri="{FF2B5EF4-FFF2-40B4-BE49-F238E27FC236}">
                <a16:creationId xmlns:a16="http://schemas.microsoft.com/office/drawing/2014/main" id="{00000000-0008-0000-0000-0000F4020000}"/>
              </a:ext>
            </a:extLst>
          </xdr:cNvPr>
          <xdr:cNvGrpSpPr>
            <a:grpSpLocks/>
          </xdr:cNvGrpSpPr>
        </xdr:nvGrpSpPr>
        <xdr:grpSpPr bwMode="auto">
          <a:xfrm>
            <a:off x="561" y="97"/>
            <a:ext cx="6" cy="6"/>
            <a:chOff x="561" y="97"/>
            <a:chExt cx="6" cy="6"/>
          </a:xfrm>
        </xdr:grpSpPr>
        <xdr:sp macro="" textlink="">
          <xdr:nvSpPr>
            <xdr:cNvPr id="757" name="Freeform 3593">
              <a:extLst>
                <a:ext uri="{FF2B5EF4-FFF2-40B4-BE49-F238E27FC236}">
                  <a16:creationId xmlns:a16="http://schemas.microsoft.com/office/drawing/2014/main" id="{00000000-0008-0000-0000-0000F5020000}"/>
                </a:ext>
              </a:extLst>
            </xdr:cNvPr>
            <xdr:cNvSpPr>
              <a:spLocks/>
            </xdr:cNvSpPr>
          </xdr:nvSpPr>
          <xdr:spPr bwMode="auto">
            <a:xfrm>
              <a:off x="561" y="97"/>
              <a:ext cx="6" cy="6"/>
            </a:xfrm>
            <a:custGeom>
              <a:avLst/>
              <a:gdLst>
                <a:gd name="T0" fmla="+- 0 566 561"/>
                <a:gd name="T1" fmla="*/ T0 w 6"/>
                <a:gd name="T2" fmla="+- 0 97 97"/>
                <a:gd name="T3" fmla="*/ 97 h 6"/>
                <a:gd name="T4" fmla="+- 0 563 561"/>
                <a:gd name="T5" fmla="*/ T4 w 6"/>
                <a:gd name="T6" fmla="+- 0 97 97"/>
                <a:gd name="T7" fmla="*/ 97 h 6"/>
                <a:gd name="T8" fmla="+- 0 561 561"/>
                <a:gd name="T9" fmla="*/ T8 w 6"/>
                <a:gd name="T10" fmla="+- 0 98 97"/>
                <a:gd name="T11" fmla="*/ 98 h 6"/>
                <a:gd name="T12" fmla="+- 0 561 561"/>
                <a:gd name="T13" fmla="*/ T12 w 6"/>
                <a:gd name="T14" fmla="+- 0 101 97"/>
                <a:gd name="T15" fmla="*/ 101 h 6"/>
                <a:gd name="T16" fmla="+- 0 563 561"/>
                <a:gd name="T17" fmla="*/ T16 w 6"/>
                <a:gd name="T18" fmla="+- 0 102 97"/>
                <a:gd name="T19" fmla="*/ 102 h 6"/>
                <a:gd name="T20" fmla="+- 0 566 561"/>
                <a:gd name="T21" fmla="*/ T20 w 6"/>
                <a:gd name="T22" fmla="+- 0 102 97"/>
                <a:gd name="T23" fmla="*/ 102 h 6"/>
                <a:gd name="T24" fmla="+- 0 567 561"/>
                <a:gd name="T25" fmla="*/ T24 w 6"/>
                <a:gd name="T26" fmla="+- 0 101 97"/>
                <a:gd name="T27" fmla="*/ 101 h 6"/>
                <a:gd name="T28" fmla="+- 0 567 561"/>
                <a:gd name="T29" fmla="*/ T28 w 6"/>
                <a:gd name="T30" fmla="+- 0 98 97"/>
                <a:gd name="T31" fmla="*/ 98 h 6"/>
                <a:gd name="T32" fmla="+- 0 566 561"/>
                <a:gd name="T33" fmla="*/ T32 w 6"/>
                <a:gd name="T34" fmla="+- 0 97 97"/>
                <a:gd name="T35" fmla="*/ 97 h 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6" h="6">
                  <a:moveTo>
                    <a:pt x="5" y="0"/>
                  </a:moveTo>
                  <a:lnTo>
                    <a:pt x="2" y="0"/>
                  </a:lnTo>
                  <a:lnTo>
                    <a:pt x="0" y="1"/>
                  </a:lnTo>
                  <a:lnTo>
                    <a:pt x="0" y="4"/>
                  </a:lnTo>
                  <a:lnTo>
                    <a:pt x="2" y="5"/>
                  </a:lnTo>
                  <a:lnTo>
                    <a:pt x="5" y="5"/>
                  </a:lnTo>
                  <a:lnTo>
                    <a:pt x="6" y="4"/>
                  </a:lnTo>
                  <a:lnTo>
                    <a:pt x="6" y="1"/>
                  </a:lnTo>
                  <a:lnTo>
                    <a:pt x="5"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758" name="Picture 757">
              <a:extLst>
                <a:ext uri="{FF2B5EF4-FFF2-40B4-BE49-F238E27FC236}">
                  <a16:creationId xmlns:a16="http://schemas.microsoft.com/office/drawing/2014/main" id="{00000000-0008-0000-0000-0000F602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72" y="103"/>
              <a:ext cx="20" cy="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9" name="Picture 758">
              <a:extLst>
                <a:ext uri="{FF2B5EF4-FFF2-40B4-BE49-F238E27FC236}">
                  <a16:creationId xmlns:a16="http://schemas.microsoft.com/office/drawing/2014/main" id="{00000000-0008-0000-0000-0000F702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72" y="103"/>
              <a:ext cx="20" cy="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0" name="Picture 759">
              <a:extLst>
                <a:ext uri="{FF2B5EF4-FFF2-40B4-BE49-F238E27FC236}">
                  <a16:creationId xmlns:a16="http://schemas.microsoft.com/office/drawing/2014/main" id="{00000000-0008-0000-0000-0000F802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79" y="89"/>
              <a:ext cx="259" cy="213"/>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2</xdr:col>
      <xdr:colOff>0</xdr:colOff>
      <xdr:row>2</xdr:row>
      <xdr:rowOff>152400</xdr:rowOff>
    </xdr:from>
    <xdr:to>
      <xdr:col>2</xdr:col>
      <xdr:colOff>0</xdr:colOff>
      <xdr:row>4</xdr:row>
      <xdr:rowOff>40640</xdr:rowOff>
    </xdr:to>
    <xdr:grpSp>
      <xdr:nvGrpSpPr>
        <xdr:cNvPr id="944" name="Group 943">
          <a:extLst>
            <a:ext uri="{FF2B5EF4-FFF2-40B4-BE49-F238E27FC236}">
              <a16:creationId xmlns:a16="http://schemas.microsoft.com/office/drawing/2014/main" id="{00000000-0008-0000-0000-0000B0030000}"/>
            </a:ext>
          </a:extLst>
        </xdr:cNvPr>
        <xdr:cNvGrpSpPr>
          <a:grpSpLocks/>
        </xdr:cNvGrpSpPr>
      </xdr:nvGrpSpPr>
      <xdr:grpSpPr bwMode="auto">
        <a:xfrm>
          <a:off x="9705975" y="514350"/>
          <a:ext cx="0" cy="250190"/>
          <a:chOff x="0" y="0"/>
          <a:chExt cx="3283" cy="424"/>
        </a:xfrm>
      </xdr:grpSpPr>
      <xdr:pic>
        <xdr:nvPicPr>
          <xdr:cNvPr id="945" name="Picture 944">
            <a:extLst>
              <a:ext uri="{FF2B5EF4-FFF2-40B4-BE49-F238E27FC236}">
                <a16:creationId xmlns:a16="http://schemas.microsoft.com/office/drawing/2014/main" id="{00000000-0008-0000-0000-0000B1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2"/>
            <a:ext cx="678" cy="16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6" name="Picture 945">
            <a:extLst>
              <a:ext uri="{FF2B5EF4-FFF2-40B4-BE49-F238E27FC236}">
                <a16:creationId xmlns:a16="http://schemas.microsoft.com/office/drawing/2014/main" id="{00000000-0008-0000-0000-0000B203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08" y="18"/>
            <a:ext cx="46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7" name="Picture 946">
            <a:extLst>
              <a:ext uri="{FF2B5EF4-FFF2-40B4-BE49-F238E27FC236}">
                <a16:creationId xmlns:a16="http://schemas.microsoft.com/office/drawing/2014/main" id="{00000000-0008-0000-0000-0000B303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39" y="12"/>
            <a:ext cx="180" cy="16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948" name="Group 947">
            <a:extLst>
              <a:ext uri="{FF2B5EF4-FFF2-40B4-BE49-F238E27FC236}">
                <a16:creationId xmlns:a16="http://schemas.microsoft.com/office/drawing/2014/main" id="{00000000-0008-0000-0000-0000B4030000}"/>
              </a:ext>
            </a:extLst>
          </xdr:cNvPr>
          <xdr:cNvGrpSpPr>
            <a:grpSpLocks/>
          </xdr:cNvGrpSpPr>
        </xdr:nvGrpSpPr>
        <xdr:grpSpPr bwMode="auto">
          <a:xfrm>
            <a:off x="1472" y="15"/>
            <a:ext cx="203" cy="155"/>
            <a:chOff x="1472" y="15"/>
            <a:chExt cx="203" cy="155"/>
          </a:xfrm>
        </xdr:grpSpPr>
        <xdr:sp macro="" textlink="">
          <xdr:nvSpPr>
            <xdr:cNvPr id="1024" name="Freeform 3947">
              <a:extLst>
                <a:ext uri="{FF2B5EF4-FFF2-40B4-BE49-F238E27FC236}">
                  <a16:creationId xmlns:a16="http://schemas.microsoft.com/office/drawing/2014/main" id="{00000000-0008-0000-0000-000000040000}"/>
                </a:ext>
              </a:extLst>
            </xdr:cNvPr>
            <xdr:cNvSpPr>
              <a:spLocks/>
            </xdr:cNvSpPr>
          </xdr:nvSpPr>
          <xdr:spPr bwMode="auto">
            <a:xfrm>
              <a:off x="1472" y="15"/>
              <a:ext cx="203" cy="155"/>
            </a:xfrm>
            <a:custGeom>
              <a:avLst/>
              <a:gdLst>
                <a:gd name="T0" fmla="+- 0 1504 1472"/>
                <a:gd name="T1" fmla="*/ T0 w 203"/>
                <a:gd name="T2" fmla="+- 0 15 15"/>
                <a:gd name="T3" fmla="*/ 15 h 155"/>
                <a:gd name="T4" fmla="+- 0 1472 1472"/>
                <a:gd name="T5" fmla="*/ T4 w 203"/>
                <a:gd name="T6" fmla="+- 0 15 15"/>
                <a:gd name="T7" fmla="*/ 15 h 155"/>
                <a:gd name="T8" fmla="+- 0 1509 1472"/>
                <a:gd name="T9" fmla="*/ T8 w 203"/>
                <a:gd name="T10" fmla="+- 0 169 15"/>
                <a:gd name="T11" fmla="*/ 169 h 155"/>
                <a:gd name="T12" fmla="+- 0 1543 1472"/>
                <a:gd name="T13" fmla="*/ T12 w 203"/>
                <a:gd name="T14" fmla="+- 0 169 15"/>
                <a:gd name="T15" fmla="*/ 169 h 155"/>
                <a:gd name="T16" fmla="+- 0 1556 1472"/>
                <a:gd name="T17" fmla="*/ T16 w 203"/>
                <a:gd name="T18" fmla="+- 0 121 15"/>
                <a:gd name="T19" fmla="*/ 121 h 155"/>
                <a:gd name="T20" fmla="+- 0 1527 1472"/>
                <a:gd name="T21" fmla="*/ T20 w 203"/>
                <a:gd name="T22" fmla="+- 0 121 15"/>
                <a:gd name="T23" fmla="*/ 121 h 155"/>
                <a:gd name="T24" fmla="+- 0 1504 1472"/>
                <a:gd name="T25" fmla="*/ T24 w 203"/>
                <a:gd name="T26" fmla="+- 0 15 15"/>
                <a:gd name="T27" fmla="*/ 15 h 155"/>
              </a:gdLst>
              <a:ahLst/>
              <a:cxnLst>
                <a:cxn ang="0">
                  <a:pos x="T1" y="T3"/>
                </a:cxn>
                <a:cxn ang="0">
                  <a:pos x="T5" y="T7"/>
                </a:cxn>
                <a:cxn ang="0">
                  <a:pos x="T9" y="T11"/>
                </a:cxn>
                <a:cxn ang="0">
                  <a:pos x="T13" y="T15"/>
                </a:cxn>
                <a:cxn ang="0">
                  <a:pos x="T17" y="T19"/>
                </a:cxn>
                <a:cxn ang="0">
                  <a:pos x="T21" y="T23"/>
                </a:cxn>
                <a:cxn ang="0">
                  <a:pos x="T25" y="T27"/>
                </a:cxn>
              </a:cxnLst>
              <a:rect l="0" t="0" r="r" b="b"/>
              <a:pathLst>
                <a:path w="203" h="155">
                  <a:moveTo>
                    <a:pt x="32" y="0"/>
                  </a:moveTo>
                  <a:lnTo>
                    <a:pt x="0" y="0"/>
                  </a:lnTo>
                  <a:lnTo>
                    <a:pt x="37" y="154"/>
                  </a:lnTo>
                  <a:lnTo>
                    <a:pt x="71" y="154"/>
                  </a:lnTo>
                  <a:lnTo>
                    <a:pt x="84" y="106"/>
                  </a:lnTo>
                  <a:lnTo>
                    <a:pt x="55" y="106"/>
                  </a:lnTo>
                  <a:lnTo>
                    <a:pt x="3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25" name="Freeform 3948">
              <a:extLst>
                <a:ext uri="{FF2B5EF4-FFF2-40B4-BE49-F238E27FC236}">
                  <a16:creationId xmlns:a16="http://schemas.microsoft.com/office/drawing/2014/main" id="{00000000-0008-0000-0000-000001040000}"/>
                </a:ext>
              </a:extLst>
            </xdr:cNvPr>
            <xdr:cNvSpPr>
              <a:spLocks/>
            </xdr:cNvSpPr>
          </xdr:nvSpPr>
          <xdr:spPr bwMode="auto">
            <a:xfrm>
              <a:off x="1472" y="15"/>
              <a:ext cx="203" cy="155"/>
            </a:xfrm>
            <a:custGeom>
              <a:avLst/>
              <a:gdLst>
                <a:gd name="T0" fmla="+- 0 1602 1472"/>
                <a:gd name="T1" fmla="*/ T0 w 203"/>
                <a:gd name="T2" fmla="+- 0 54 15"/>
                <a:gd name="T3" fmla="*/ 54 h 155"/>
                <a:gd name="T4" fmla="+- 0 1573 1472"/>
                <a:gd name="T5" fmla="*/ T4 w 203"/>
                <a:gd name="T6" fmla="+- 0 54 15"/>
                <a:gd name="T7" fmla="*/ 54 h 155"/>
                <a:gd name="T8" fmla="+- 0 1604 1472"/>
                <a:gd name="T9" fmla="*/ T8 w 203"/>
                <a:gd name="T10" fmla="+- 0 169 15"/>
                <a:gd name="T11" fmla="*/ 169 h 155"/>
                <a:gd name="T12" fmla="+- 0 1637 1472"/>
                <a:gd name="T13" fmla="*/ T12 w 203"/>
                <a:gd name="T14" fmla="+- 0 169 15"/>
                <a:gd name="T15" fmla="*/ 169 h 155"/>
                <a:gd name="T16" fmla="+- 0 1649 1472"/>
                <a:gd name="T17" fmla="*/ T16 w 203"/>
                <a:gd name="T18" fmla="+- 0 123 15"/>
                <a:gd name="T19" fmla="*/ 123 h 155"/>
                <a:gd name="T20" fmla="+- 0 1620 1472"/>
                <a:gd name="T21" fmla="*/ T20 w 203"/>
                <a:gd name="T22" fmla="+- 0 123 15"/>
                <a:gd name="T23" fmla="*/ 123 h 155"/>
                <a:gd name="T24" fmla="+- 0 1602 1472"/>
                <a:gd name="T25" fmla="*/ T24 w 203"/>
                <a:gd name="T26" fmla="+- 0 54 15"/>
                <a:gd name="T27" fmla="*/ 54 h 155"/>
              </a:gdLst>
              <a:ahLst/>
              <a:cxnLst>
                <a:cxn ang="0">
                  <a:pos x="T1" y="T3"/>
                </a:cxn>
                <a:cxn ang="0">
                  <a:pos x="T5" y="T7"/>
                </a:cxn>
                <a:cxn ang="0">
                  <a:pos x="T9" y="T11"/>
                </a:cxn>
                <a:cxn ang="0">
                  <a:pos x="T13" y="T15"/>
                </a:cxn>
                <a:cxn ang="0">
                  <a:pos x="T17" y="T19"/>
                </a:cxn>
                <a:cxn ang="0">
                  <a:pos x="T21" y="T23"/>
                </a:cxn>
                <a:cxn ang="0">
                  <a:pos x="T25" y="T27"/>
                </a:cxn>
              </a:cxnLst>
              <a:rect l="0" t="0" r="r" b="b"/>
              <a:pathLst>
                <a:path w="203" h="155">
                  <a:moveTo>
                    <a:pt x="130" y="39"/>
                  </a:moveTo>
                  <a:lnTo>
                    <a:pt x="101" y="39"/>
                  </a:lnTo>
                  <a:lnTo>
                    <a:pt x="132" y="154"/>
                  </a:lnTo>
                  <a:lnTo>
                    <a:pt x="165" y="154"/>
                  </a:lnTo>
                  <a:lnTo>
                    <a:pt x="177" y="108"/>
                  </a:lnTo>
                  <a:lnTo>
                    <a:pt x="148" y="108"/>
                  </a:lnTo>
                  <a:lnTo>
                    <a:pt x="130" y="3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26" name="Freeform 3949">
              <a:extLst>
                <a:ext uri="{FF2B5EF4-FFF2-40B4-BE49-F238E27FC236}">
                  <a16:creationId xmlns:a16="http://schemas.microsoft.com/office/drawing/2014/main" id="{00000000-0008-0000-0000-000002040000}"/>
                </a:ext>
              </a:extLst>
            </xdr:cNvPr>
            <xdr:cNvSpPr>
              <a:spLocks/>
            </xdr:cNvSpPr>
          </xdr:nvSpPr>
          <xdr:spPr bwMode="auto">
            <a:xfrm>
              <a:off x="1472" y="15"/>
              <a:ext cx="203" cy="155"/>
            </a:xfrm>
            <a:custGeom>
              <a:avLst/>
              <a:gdLst>
                <a:gd name="T0" fmla="+- 0 1675 1472"/>
                <a:gd name="T1" fmla="*/ T0 w 203"/>
                <a:gd name="T2" fmla="+- 0 15 15"/>
                <a:gd name="T3" fmla="*/ 15 h 155"/>
                <a:gd name="T4" fmla="+- 0 1643 1472"/>
                <a:gd name="T5" fmla="*/ T4 w 203"/>
                <a:gd name="T6" fmla="+- 0 15 15"/>
                <a:gd name="T7" fmla="*/ 15 h 155"/>
                <a:gd name="T8" fmla="+- 0 1620 1472"/>
                <a:gd name="T9" fmla="*/ T8 w 203"/>
                <a:gd name="T10" fmla="+- 0 123 15"/>
                <a:gd name="T11" fmla="*/ 123 h 155"/>
                <a:gd name="T12" fmla="+- 0 1649 1472"/>
                <a:gd name="T13" fmla="*/ T12 w 203"/>
                <a:gd name="T14" fmla="+- 0 123 15"/>
                <a:gd name="T15" fmla="*/ 123 h 155"/>
                <a:gd name="T16" fmla="+- 0 1675 1472"/>
                <a:gd name="T17" fmla="*/ T16 w 203"/>
                <a:gd name="T18" fmla="+- 0 15 15"/>
                <a:gd name="T19" fmla="*/ 15 h 155"/>
              </a:gdLst>
              <a:ahLst/>
              <a:cxnLst>
                <a:cxn ang="0">
                  <a:pos x="T1" y="T3"/>
                </a:cxn>
                <a:cxn ang="0">
                  <a:pos x="T5" y="T7"/>
                </a:cxn>
                <a:cxn ang="0">
                  <a:pos x="T9" y="T11"/>
                </a:cxn>
                <a:cxn ang="0">
                  <a:pos x="T13" y="T15"/>
                </a:cxn>
                <a:cxn ang="0">
                  <a:pos x="T17" y="T19"/>
                </a:cxn>
              </a:cxnLst>
              <a:rect l="0" t="0" r="r" b="b"/>
              <a:pathLst>
                <a:path w="203" h="155">
                  <a:moveTo>
                    <a:pt x="203" y="0"/>
                  </a:moveTo>
                  <a:lnTo>
                    <a:pt x="171" y="0"/>
                  </a:lnTo>
                  <a:lnTo>
                    <a:pt x="148" y="108"/>
                  </a:lnTo>
                  <a:lnTo>
                    <a:pt x="177" y="108"/>
                  </a:lnTo>
                  <a:lnTo>
                    <a:pt x="203"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27" name="Freeform 3950">
              <a:extLst>
                <a:ext uri="{FF2B5EF4-FFF2-40B4-BE49-F238E27FC236}">
                  <a16:creationId xmlns:a16="http://schemas.microsoft.com/office/drawing/2014/main" id="{00000000-0008-0000-0000-000003040000}"/>
                </a:ext>
              </a:extLst>
            </xdr:cNvPr>
            <xdr:cNvSpPr>
              <a:spLocks/>
            </xdr:cNvSpPr>
          </xdr:nvSpPr>
          <xdr:spPr bwMode="auto">
            <a:xfrm>
              <a:off x="1472" y="15"/>
              <a:ext cx="203" cy="155"/>
            </a:xfrm>
            <a:custGeom>
              <a:avLst/>
              <a:gdLst>
                <a:gd name="T0" fmla="+- 0 1593 1472"/>
                <a:gd name="T1" fmla="*/ T0 w 203"/>
                <a:gd name="T2" fmla="+- 0 15 15"/>
                <a:gd name="T3" fmla="*/ 15 h 155"/>
                <a:gd name="T4" fmla="+- 0 1555 1472"/>
                <a:gd name="T5" fmla="*/ T4 w 203"/>
                <a:gd name="T6" fmla="+- 0 15 15"/>
                <a:gd name="T7" fmla="*/ 15 h 155"/>
                <a:gd name="T8" fmla="+- 0 1527 1472"/>
                <a:gd name="T9" fmla="*/ T8 w 203"/>
                <a:gd name="T10" fmla="+- 0 121 15"/>
                <a:gd name="T11" fmla="*/ 121 h 155"/>
                <a:gd name="T12" fmla="+- 0 1556 1472"/>
                <a:gd name="T13" fmla="*/ T12 w 203"/>
                <a:gd name="T14" fmla="+- 0 121 15"/>
                <a:gd name="T15" fmla="*/ 121 h 155"/>
                <a:gd name="T16" fmla="+- 0 1573 1472"/>
                <a:gd name="T17" fmla="*/ T16 w 203"/>
                <a:gd name="T18" fmla="+- 0 54 15"/>
                <a:gd name="T19" fmla="*/ 54 h 155"/>
                <a:gd name="T20" fmla="+- 0 1602 1472"/>
                <a:gd name="T21" fmla="*/ T20 w 203"/>
                <a:gd name="T22" fmla="+- 0 54 15"/>
                <a:gd name="T23" fmla="*/ 54 h 155"/>
                <a:gd name="T24" fmla="+- 0 1593 1472"/>
                <a:gd name="T25" fmla="*/ T24 w 203"/>
                <a:gd name="T26" fmla="+- 0 15 15"/>
                <a:gd name="T27" fmla="*/ 15 h 155"/>
              </a:gdLst>
              <a:ahLst/>
              <a:cxnLst>
                <a:cxn ang="0">
                  <a:pos x="T1" y="T3"/>
                </a:cxn>
                <a:cxn ang="0">
                  <a:pos x="T5" y="T7"/>
                </a:cxn>
                <a:cxn ang="0">
                  <a:pos x="T9" y="T11"/>
                </a:cxn>
                <a:cxn ang="0">
                  <a:pos x="T13" y="T15"/>
                </a:cxn>
                <a:cxn ang="0">
                  <a:pos x="T17" y="T19"/>
                </a:cxn>
                <a:cxn ang="0">
                  <a:pos x="T21" y="T23"/>
                </a:cxn>
                <a:cxn ang="0">
                  <a:pos x="T25" y="T27"/>
                </a:cxn>
              </a:cxnLst>
              <a:rect l="0" t="0" r="r" b="b"/>
              <a:pathLst>
                <a:path w="203" h="155">
                  <a:moveTo>
                    <a:pt x="121" y="0"/>
                  </a:moveTo>
                  <a:lnTo>
                    <a:pt x="83" y="0"/>
                  </a:lnTo>
                  <a:lnTo>
                    <a:pt x="55" y="106"/>
                  </a:lnTo>
                  <a:lnTo>
                    <a:pt x="84" y="106"/>
                  </a:lnTo>
                  <a:lnTo>
                    <a:pt x="101" y="39"/>
                  </a:lnTo>
                  <a:lnTo>
                    <a:pt x="130" y="39"/>
                  </a:lnTo>
                  <a:lnTo>
                    <a:pt x="12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949" name="Group 948">
            <a:extLst>
              <a:ext uri="{FF2B5EF4-FFF2-40B4-BE49-F238E27FC236}">
                <a16:creationId xmlns:a16="http://schemas.microsoft.com/office/drawing/2014/main" id="{00000000-0008-0000-0000-0000B5030000}"/>
              </a:ext>
            </a:extLst>
          </xdr:cNvPr>
          <xdr:cNvGrpSpPr>
            <a:grpSpLocks/>
          </xdr:cNvGrpSpPr>
        </xdr:nvGrpSpPr>
        <xdr:grpSpPr bwMode="auto">
          <a:xfrm>
            <a:off x="1673" y="55"/>
            <a:ext cx="105" cy="118"/>
            <a:chOff x="1673" y="55"/>
            <a:chExt cx="105" cy="118"/>
          </a:xfrm>
        </xdr:grpSpPr>
        <xdr:sp macro="" textlink="">
          <xdr:nvSpPr>
            <xdr:cNvPr id="1021" name="Freeform 3952">
              <a:extLst>
                <a:ext uri="{FF2B5EF4-FFF2-40B4-BE49-F238E27FC236}">
                  <a16:creationId xmlns:a16="http://schemas.microsoft.com/office/drawing/2014/main" id="{00000000-0008-0000-0000-0000FD030000}"/>
                </a:ext>
              </a:extLst>
            </xdr:cNvPr>
            <xdr:cNvSpPr>
              <a:spLocks/>
            </xdr:cNvSpPr>
          </xdr:nvSpPr>
          <xdr:spPr bwMode="auto">
            <a:xfrm>
              <a:off x="1673" y="55"/>
              <a:ext cx="105" cy="118"/>
            </a:xfrm>
            <a:custGeom>
              <a:avLst/>
              <a:gdLst>
                <a:gd name="T0" fmla="+- 0 1724 1673"/>
                <a:gd name="T1" fmla="*/ T0 w 105"/>
                <a:gd name="T2" fmla="+- 0 55 55"/>
                <a:gd name="T3" fmla="*/ 55 h 118"/>
                <a:gd name="T4" fmla="+- 0 1674 1673"/>
                <a:gd name="T5" fmla="*/ T4 w 105"/>
                <a:gd name="T6" fmla="+- 0 101 55"/>
                <a:gd name="T7" fmla="*/ 101 h 118"/>
                <a:gd name="T8" fmla="+- 0 1673 1673"/>
                <a:gd name="T9" fmla="*/ T8 w 105"/>
                <a:gd name="T10" fmla="+- 0 114 55"/>
                <a:gd name="T11" fmla="*/ 114 h 118"/>
                <a:gd name="T12" fmla="+- 0 1673 1673"/>
                <a:gd name="T13" fmla="*/ T12 w 105"/>
                <a:gd name="T14" fmla="+- 0 125 55"/>
                <a:gd name="T15" fmla="*/ 125 h 118"/>
                <a:gd name="T16" fmla="+- 0 1713 1673"/>
                <a:gd name="T17" fmla="*/ T16 w 105"/>
                <a:gd name="T18" fmla="+- 0 171 55"/>
                <a:gd name="T19" fmla="*/ 171 h 118"/>
                <a:gd name="T20" fmla="+- 0 1727 1673"/>
                <a:gd name="T21" fmla="*/ T20 w 105"/>
                <a:gd name="T22" fmla="+- 0 172 55"/>
                <a:gd name="T23" fmla="*/ 172 h 118"/>
                <a:gd name="T24" fmla="+- 0 1739 1673"/>
                <a:gd name="T25" fmla="*/ T24 w 105"/>
                <a:gd name="T26" fmla="+- 0 172 55"/>
                <a:gd name="T27" fmla="*/ 172 h 118"/>
                <a:gd name="T28" fmla="+- 0 1749 1673"/>
                <a:gd name="T29" fmla="*/ T28 w 105"/>
                <a:gd name="T30" fmla="+- 0 169 55"/>
                <a:gd name="T31" fmla="*/ 169 h 118"/>
                <a:gd name="T32" fmla="+- 0 1766 1673"/>
                <a:gd name="T33" fmla="*/ T32 w 105"/>
                <a:gd name="T34" fmla="+- 0 158 55"/>
                <a:gd name="T35" fmla="*/ 158 h 118"/>
                <a:gd name="T36" fmla="+- 0 1772 1673"/>
                <a:gd name="T37" fmla="*/ T36 w 105"/>
                <a:gd name="T38" fmla="+- 0 150 55"/>
                <a:gd name="T39" fmla="*/ 150 h 118"/>
                <a:gd name="T40" fmla="+- 0 1720 1673"/>
                <a:gd name="T41" fmla="*/ T40 w 105"/>
                <a:gd name="T42" fmla="+- 0 150 55"/>
                <a:gd name="T43" fmla="*/ 150 h 118"/>
                <a:gd name="T44" fmla="+- 0 1715 1673"/>
                <a:gd name="T45" fmla="*/ T44 w 105"/>
                <a:gd name="T46" fmla="+- 0 147 55"/>
                <a:gd name="T47" fmla="*/ 147 h 118"/>
                <a:gd name="T48" fmla="+- 0 1706 1673"/>
                <a:gd name="T49" fmla="*/ T48 w 105"/>
                <a:gd name="T50" fmla="+- 0 138 55"/>
                <a:gd name="T51" fmla="*/ 138 h 118"/>
                <a:gd name="T52" fmla="+- 0 1703 1673"/>
                <a:gd name="T53" fmla="*/ T52 w 105"/>
                <a:gd name="T54" fmla="+- 0 131 55"/>
                <a:gd name="T55" fmla="*/ 131 h 118"/>
                <a:gd name="T56" fmla="+- 0 1703 1673"/>
                <a:gd name="T57" fmla="*/ T56 w 105"/>
                <a:gd name="T58" fmla="+- 0 122 55"/>
                <a:gd name="T59" fmla="*/ 122 h 118"/>
                <a:gd name="T60" fmla="+- 0 1777 1673"/>
                <a:gd name="T61" fmla="*/ T60 w 105"/>
                <a:gd name="T62" fmla="+- 0 122 55"/>
                <a:gd name="T63" fmla="*/ 122 h 118"/>
                <a:gd name="T64" fmla="+- 0 1777 1673"/>
                <a:gd name="T65" fmla="*/ T64 w 105"/>
                <a:gd name="T66" fmla="+- 0 106 55"/>
                <a:gd name="T67" fmla="*/ 106 h 118"/>
                <a:gd name="T68" fmla="+- 0 1776 1673"/>
                <a:gd name="T69" fmla="*/ T68 w 105"/>
                <a:gd name="T70" fmla="+- 0 104 55"/>
                <a:gd name="T71" fmla="*/ 104 h 118"/>
                <a:gd name="T72" fmla="+- 0 1703 1673"/>
                <a:gd name="T73" fmla="*/ T72 w 105"/>
                <a:gd name="T74" fmla="+- 0 104 55"/>
                <a:gd name="T75" fmla="*/ 104 h 118"/>
                <a:gd name="T76" fmla="+- 0 1704 1673"/>
                <a:gd name="T77" fmla="*/ T76 w 105"/>
                <a:gd name="T78" fmla="+- 0 95 55"/>
                <a:gd name="T79" fmla="*/ 95 h 118"/>
                <a:gd name="T80" fmla="+- 0 1705 1673"/>
                <a:gd name="T81" fmla="*/ T80 w 105"/>
                <a:gd name="T82" fmla="+- 0 89 55"/>
                <a:gd name="T83" fmla="*/ 89 h 118"/>
                <a:gd name="T84" fmla="+- 0 1714 1673"/>
                <a:gd name="T85" fmla="*/ T84 w 105"/>
                <a:gd name="T86" fmla="+- 0 80 55"/>
                <a:gd name="T87" fmla="*/ 80 h 118"/>
                <a:gd name="T88" fmla="+- 0 1719 1673"/>
                <a:gd name="T89" fmla="*/ T88 w 105"/>
                <a:gd name="T90" fmla="+- 0 78 55"/>
                <a:gd name="T91" fmla="*/ 78 h 118"/>
                <a:gd name="T92" fmla="+- 0 1768 1673"/>
                <a:gd name="T93" fmla="*/ T92 w 105"/>
                <a:gd name="T94" fmla="+- 0 78 55"/>
                <a:gd name="T95" fmla="*/ 78 h 118"/>
                <a:gd name="T96" fmla="+- 0 1763 1673"/>
                <a:gd name="T97" fmla="*/ T96 w 105"/>
                <a:gd name="T98" fmla="+- 0 71 55"/>
                <a:gd name="T99" fmla="*/ 71 h 118"/>
                <a:gd name="T100" fmla="+- 0 1756 1673"/>
                <a:gd name="T101" fmla="*/ T100 w 105"/>
                <a:gd name="T102" fmla="+- 0 64 55"/>
                <a:gd name="T103" fmla="*/ 64 h 118"/>
                <a:gd name="T104" fmla="+- 0 1746 1673"/>
                <a:gd name="T105" fmla="*/ T104 w 105"/>
                <a:gd name="T106" fmla="+- 0 59 55"/>
                <a:gd name="T107" fmla="*/ 59 h 118"/>
                <a:gd name="T108" fmla="+- 0 1736 1673"/>
                <a:gd name="T109" fmla="*/ T108 w 105"/>
                <a:gd name="T110" fmla="+- 0 56 55"/>
                <a:gd name="T111" fmla="*/ 56 h 118"/>
                <a:gd name="T112" fmla="+- 0 1724 1673"/>
                <a:gd name="T113" fmla="*/ T112 w 105"/>
                <a:gd name="T114" fmla="+- 0 55 55"/>
                <a:gd name="T115" fmla="*/ 55 h 1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05" h="118">
                  <a:moveTo>
                    <a:pt x="51" y="0"/>
                  </a:moveTo>
                  <a:lnTo>
                    <a:pt x="1" y="46"/>
                  </a:lnTo>
                  <a:lnTo>
                    <a:pt x="0" y="59"/>
                  </a:lnTo>
                  <a:lnTo>
                    <a:pt x="0" y="70"/>
                  </a:lnTo>
                  <a:lnTo>
                    <a:pt x="40" y="116"/>
                  </a:lnTo>
                  <a:lnTo>
                    <a:pt x="54" y="117"/>
                  </a:lnTo>
                  <a:lnTo>
                    <a:pt x="66" y="117"/>
                  </a:lnTo>
                  <a:lnTo>
                    <a:pt x="76" y="114"/>
                  </a:lnTo>
                  <a:lnTo>
                    <a:pt x="93" y="103"/>
                  </a:lnTo>
                  <a:lnTo>
                    <a:pt x="99" y="95"/>
                  </a:lnTo>
                  <a:lnTo>
                    <a:pt x="47" y="95"/>
                  </a:lnTo>
                  <a:lnTo>
                    <a:pt x="42" y="92"/>
                  </a:lnTo>
                  <a:lnTo>
                    <a:pt x="33" y="83"/>
                  </a:lnTo>
                  <a:lnTo>
                    <a:pt x="30" y="76"/>
                  </a:lnTo>
                  <a:lnTo>
                    <a:pt x="30" y="67"/>
                  </a:lnTo>
                  <a:lnTo>
                    <a:pt x="104" y="67"/>
                  </a:lnTo>
                  <a:lnTo>
                    <a:pt x="104" y="51"/>
                  </a:lnTo>
                  <a:lnTo>
                    <a:pt x="103" y="49"/>
                  </a:lnTo>
                  <a:lnTo>
                    <a:pt x="30" y="49"/>
                  </a:lnTo>
                  <a:lnTo>
                    <a:pt x="31" y="40"/>
                  </a:lnTo>
                  <a:lnTo>
                    <a:pt x="32" y="34"/>
                  </a:lnTo>
                  <a:lnTo>
                    <a:pt x="41" y="25"/>
                  </a:lnTo>
                  <a:lnTo>
                    <a:pt x="46" y="23"/>
                  </a:lnTo>
                  <a:lnTo>
                    <a:pt x="95" y="23"/>
                  </a:lnTo>
                  <a:lnTo>
                    <a:pt x="90" y="16"/>
                  </a:lnTo>
                  <a:lnTo>
                    <a:pt x="83" y="9"/>
                  </a:lnTo>
                  <a:lnTo>
                    <a:pt x="73" y="4"/>
                  </a:lnTo>
                  <a:lnTo>
                    <a:pt x="63" y="1"/>
                  </a:lnTo>
                  <a:lnTo>
                    <a:pt x="5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22" name="Freeform 3953">
              <a:extLst>
                <a:ext uri="{FF2B5EF4-FFF2-40B4-BE49-F238E27FC236}">
                  <a16:creationId xmlns:a16="http://schemas.microsoft.com/office/drawing/2014/main" id="{00000000-0008-0000-0000-0000FE030000}"/>
                </a:ext>
              </a:extLst>
            </xdr:cNvPr>
            <xdr:cNvSpPr>
              <a:spLocks/>
            </xdr:cNvSpPr>
          </xdr:nvSpPr>
          <xdr:spPr bwMode="auto">
            <a:xfrm>
              <a:off x="1673" y="55"/>
              <a:ext cx="105" cy="118"/>
            </a:xfrm>
            <a:custGeom>
              <a:avLst/>
              <a:gdLst>
                <a:gd name="T0" fmla="+- 0 1746 1673"/>
                <a:gd name="T1" fmla="*/ T0 w 105"/>
                <a:gd name="T2" fmla="+- 0 134 55"/>
                <a:gd name="T3" fmla="*/ 134 h 118"/>
                <a:gd name="T4" fmla="+- 0 1744 1673"/>
                <a:gd name="T5" fmla="*/ T4 w 105"/>
                <a:gd name="T6" fmla="+- 0 139 55"/>
                <a:gd name="T7" fmla="*/ 139 h 118"/>
                <a:gd name="T8" fmla="+- 0 1742 1673"/>
                <a:gd name="T9" fmla="*/ T8 w 105"/>
                <a:gd name="T10" fmla="+- 0 143 55"/>
                <a:gd name="T11" fmla="*/ 143 h 118"/>
                <a:gd name="T12" fmla="+- 0 1736 1673"/>
                <a:gd name="T13" fmla="*/ T12 w 105"/>
                <a:gd name="T14" fmla="+- 0 149 55"/>
                <a:gd name="T15" fmla="*/ 149 h 118"/>
                <a:gd name="T16" fmla="+- 0 1732 1673"/>
                <a:gd name="T17" fmla="*/ T16 w 105"/>
                <a:gd name="T18" fmla="+- 0 150 55"/>
                <a:gd name="T19" fmla="*/ 150 h 118"/>
                <a:gd name="T20" fmla="+- 0 1772 1673"/>
                <a:gd name="T21" fmla="*/ T20 w 105"/>
                <a:gd name="T22" fmla="+- 0 150 55"/>
                <a:gd name="T23" fmla="*/ 150 h 118"/>
                <a:gd name="T24" fmla="+- 0 1772 1673"/>
                <a:gd name="T25" fmla="*/ T24 w 105"/>
                <a:gd name="T26" fmla="+- 0 150 55"/>
                <a:gd name="T27" fmla="*/ 150 h 118"/>
                <a:gd name="T28" fmla="+- 0 1776 1673"/>
                <a:gd name="T29" fmla="*/ T28 w 105"/>
                <a:gd name="T30" fmla="+- 0 139 55"/>
                <a:gd name="T31" fmla="*/ 139 h 118"/>
                <a:gd name="T32" fmla="+- 0 1746 1673"/>
                <a:gd name="T33" fmla="*/ T32 w 105"/>
                <a:gd name="T34" fmla="+- 0 134 55"/>
                <a:gd name="T35" fmla="*/ 134 h 1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05" h="118">
                  <a:moveTo>
                    <a:pt x="73" y="79"/>
                  </a:moveTo>
                  <a:lnTo>
                    <a:pt x="71" y="84"/>
                  </a:lnTo>
                  <a:lnTo>
                    <a:pt x="69" y="88"/>
                  </a:lnTo>
                  <a:lnTo>
                    <a:pt x="63" y="94"/>
                  </a:lnTo>
                  <a:lnTo>
                    <a:pt x="59" y="95"/>
                  </a:lnTo>
                  <a:lnTo>
                    <a:pt x="99" y="95"/>
                  </a:lnTo>
                  <a:lnTo>
                    <a:pt x="103" y="84"/>
                  </a:lnTo>
                  <a:lnTo>
                    <a:pt x="73" y="7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23" name="Freeform 3954">
              <a:extLst>
                <a:ext uri="{FF2B5EF4-FFF2-40B4-BE49-F238E27FC236}">
                  <a16:creationId xmlns:a16="http://schemas.microsoft.com/office/drawing/2014/main" id="{00000000-0008-0000-0000-0000FF030000}"/>
                </a:ext>
              </a:extLst>
            </xdr:cNvPr>
            <xdr:cNvSpPr>
              <a:spLocks/>
            </xdr:cNvSpPr>
          </xdr:nvSpPr>
          <xdr:spPr bwMode="auto">
            <a:xfrm>
              <a:off x="1673" y="55"/>
              <a:ext cx="105" cy="118"/>
            </a:xfrm>
            <a:custGeom>
              <a:avLst/>
              <a:gdLst>
                <a:gd name="T0" fmla="+- 0 1768 1673"/>
                <a:gd name="T1" fmla="*/ T0 w 105"/>
                <a:gd name="T2" fmla="+- 0 78 55"/>
                <a:gd name="T3" fmla="*/ 78 h 118"/>
                <a:gd name="T4" fmla="+- 0 1732 1673"/>
                <a:gd name="T5" fmla="*/ T4 w 105"/>
                <a:gd name="T6" fmla="+- 0 78 55"/>
                <a:gd name="T7" fmla="*/ 78 h 118"/>
                <a:gd name="T8" fmla="+- 0 1737 1673"/>
                <a:gd name="T9" fmla="*/ T8 w 105"/>
                <a:gd name="T10" fmla="+- 0 80 55"/>
                <a:gd name="T11" fmla="*/ 80 h 118"/>
                <a:gd name="T12" fmla="+- 0 1745 1673"/>
                <a:gd name="T13" fmla="*/ T12 w 105"/>
                <a:gd name="T14" fmla="+- 0 89 55"/>
                <a:gd name="T15" fmla="*/ 89 h 118"/>
                <a:gd name="T16" fmla="+- 0 1748 1673"/>
                <a:gd name="T17" fmla="*/ T16 w 105"/>
                <a:gd name="T18" fmla="+- 0 95 55"/>
                <a:gd name="T19" fmla="*/ 95 h 118"/>
                <a:gd name="T20" fmla="+- 0 1748 1673"/>
                <a:gd name="T21" fmla="*/ T20 w 105"/>
                <a:gd name="T22" fmla="+- 0 104 55"/>
                <a:gd name="T23" fmla="*/ 104 h 118"/>
                <a:gd name="T24" fmla="+- 0 1776 1673"/>
                <a:gd name="T25" fmla="*/ T24 w 105"/>
                <a:gd name="T26" fmla="+- 0 104 55"/>
                <a:gd name="T27" fmla="*/ 104 h 118"/>
                <a:gd name="T28" fmla="+- 0 1774 1673"/>
                <a:gd name="T29" fmla="*/ T28 w 105"/>
                <a:gd name="T30" fmla="+- 0 92 55"/>
                <a:gd name="T31" fmla="*/ 92 h 118"/>
                <a:gd name="T32" fmla="+- 0 1770 1673"/>
                <a:gd name="T33" fmla="*/ T32 w 105"/>
                <a:gd name="T34" fmla="+- 0 81 55"/>
                <a:gd name="T35" fmla="*/ 81 h 118"/>
                <a:gd name="T36" fmla="+- 0 1768 1673"/>
                <a:gd name="T37" fmla="*/ T36 w 105"/>
                <a:gd name="T38" fmla="+- 0 78 55"/>
                <a:gd name="T39" fmla="*/ 78 h 1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105" h="118">
                  <a:moveTo>
                    <a:pt x="95" y="23"/>
                  </a:moveTo>
                  <a:lnTo>
                    <a:pt x="59" y="23"/>
                  </a:lnTo>
                  <a:lnTo>
                    <a:pt x="64" y="25"/>
                  </a:lnTo>
                  <a:lnTo>
                    <a:pt x="72" y="34"/>
                  </a:lnTo>
                  <a:lnTo>
                    <a:pt x="75" y="40"/>
                  </a:lnTo>
                  <a:lnTo>
                    <a:pt x="75" y="49"/>
                  </a:lnTo>
                  <a:lnTo>
                    <a:pt x="103" y="49"/>
                  </a:lnTo>
                  <a:lnTo>
                    <a:pt x="101" y="37"/>
                  </a:lnTo>
                  <a:lnTo>
                    <a:pt x="97" y="26"/>
                  </a:lnTo>
                  <a:lnTo>
                    <a:pt x="95" y="2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950" name="Group 949">
            <a:extLst>
              <a:ext uri="{FF2B5EF4-FFF2-40B4-BE49-F238E27FC236}">
                <a16:creationId xmlns:a16="http://schemas.microsoft.com/office/drawing/2014/main" id="{00000000-0008-0000-0000-0000B6030000}"/>
              </a:ext>
            </a:extLst>
          </xdr:cNvPr>
          <xdr:cNvGrpSpPr>
            <a:grpSpLocks/>
          </xdr:cNvGrpSpPr>
        </xdr:nvGrpSpPr>
        <xdr:grpSpPr bwMode="auto">
          <a:xfrm>
            <a:off x="1790" y="55"/>
            <a:ext cx="105" cy="118"/>
            <a:chOff x="1790" y="55"/>
            <a:chExt cx="105" cy="118"/>
          </a:xfrm>
        </xdr:grpSpPr>
        <xdr:sp macro="" textlink="">
          <xdr:nvSpPr>
            <xdr:cNvPr id="1018" name="Freeform 3956">
              <a:extLst>
                <a:ext uri="{FF2B5EF4-FFF2-40B4-BE49-F238E27FC236}">
                  <a16:creationId xmlns:a16="http://schemas.microsoft.com/office/drawing/2014/main" id="{00000000-0008-0000-0000-0000FA030000}"/>
                </a:ext>
              </a:extLst>
            </xdr:cNvPr>
            <xdr:cNvSpPr>
              <a:spLocks/>
            </xdr:cNvSpPr>
          </xdr:nvSpPr>
          <xdr:spPr bwMode="auto">
            <a:xfrm>
              <a:off x="1790" y="55"/>
              <a:ext cx="105" cy="118"/>
            </a:xfrm>
            <a:custGeom>
              <a:avLst/>
              <a:gdLst>
                <a:gd name="T0" fmla="+- 0 1820 1790"/>
                <a:gd name="T1" fmla="*/ T0 w 105"/>
                <a:gd name="T2" fmla="+- 0 133 55"/>
                <a:gd name="T3" fmla="*/ 133 h 118"/>
                <a:gd name="T4" fmla="+- 0 1790 1790"/>
                <a:gd name="T5" fmla="*/ T4 w 105"/>
                <a:gd name="T6" fmla="+- 0 137 55"/>
                <a:gd name="T7" fmla="*/ 137 h 118"/>
                <a:gd name="T8" fmla="+- 0 1793 1790"/>
                <a:gd name="T9" fmla="*/ T8 w 105"/>
                <a:gd name="T10" fmla="+- 0 148 55"/>
                <a:gd name="T11" fmla="*/ 148 h 118"/>
                <a:gd name="T12" fmla="+- 0 1799 1790"/>
                <a:gd name="T13" fmla="*/ T12 w 105"/>
                <a:gd name="T14" fmla="+- 0 156 55"/>
                <a:gd name="T15" fmla="*/ 156 h 118"/>
                <a:gd name="T16" fmla="+- 0 1817 1790"/>
                <a:gd name="T17" fmla="*/ T16 w 105"/>
                <a:gd name="T18" fmla="+- 0 169 55"/>
                <a:gd name="T19" fmla="*/ 169 h 118"/>
                <a:gd name="T20" fmla="+- 0 1829 1790"/>
                <a:gd name="T21" fmla="*/ T20 w 105"/>
                <a:gd name="T22" fmla="+- 0 172 55"/>
                <a:gd name="T23" fmla="*/ 172 h 118"/>
                <a:gd name="T24" fmla="+- 0 1861 1790"/>
                <a:gd name="T25" fmla="*/ T24 w 105"/>
                <a:gd name="T26" fmla="+- 0 172 55"/>
                <a:gd name="T27" fmla="*/ 172 h 118"/>
                <a:gd name="T28" fmla="+- 0 1874 1790"/>
                <a:gd name="T29" fmla="*/ T28 w 105"/>
                <a:gd name="T30" fmla="+- 0 168 55"/>
                <a:gd name="T31" fmla="*/ 168 h 118"/>
                <a:gd name="T32" fmla="+- 0 1891 1790"/>
                <a:gd name="T33" fmla="*/ T32 w 105"/>
                <a:gd name="T34" fmla="+- 0 154 55"/>
                <a:gd name="T35" fmla="*/ 154 h 118"/>
                <a:gd name="T36" fmla="+- 0 1892 1790"/>
                <a:gd name="T37" fmla="*/ T36 w 105"/>
                <a:gd name="T38" fmla="+- 0 151 55"/>
                <a:gd name="T39" fmla="*/ 151 h 118"/>
                <a:gd name="T40" fmla="+- 0 1837 1790"/>
                <a:gd name="T41" fmla="*/ T40 w 105"/>
                <a:gd name="T42" fmla="+- 0 151 55"/>
                <a:gd name="T43" fmla="*/ 151 h 118"/>
                <a:gd name="T44" fmla="+- 0 1832 1790"/>
                <a:gd name="T45" fmla="*/ T44 w 105"/>
                <a:gd name="T46" fmla="+- 0 149 55"/>
                <a:gd name="T47" fmla="*/ 149 h 118"/>
                <a:gd name="T48" fmla="+- 0 1824 1790"/>
                <a:gd name="T49" fmla="*/ T48 w 105"/>
                <a:gd name="T50" fmla="+- 0 143 55"/>
                <a:gd name="T51" fmla="*/ 143 h 118"/>
                <a:gd name="T52" fmla="+- 0 1822 1790"/>
                <a:gd name="T53" fmla="*/ T52 w 105"/>
                <a:gd name="T54" fmla="+- 0 139 55"/>
                <a:gd name="T55" fmla="*/ 139 h 118"/>
                <a:gd name="T56" fmla="+- 0 1820 1790"/>
                <a:gd name="T57" fmla="*/ T56 w 105"/>
                <a:gd name="T58" fmla="+- 0 133 55"/>
                <a:gd name="T59" fmla="*/ 133 h 1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05" h="118">
                  <a:moveTo>
                    <a:pt x="30" y="78"/>
                  </a:moveTo>
                  <a:lnTo>
                    <a:pt x="0" y="82"/>
                  </a:lnTo>
                  <a:lnTo>
                    <a:pt x="3" y="93"/>
                  </a:lnTo>
                  <a:lnTo>
                    <a:pt x="9" y="101"/>
                  </a:lnTo>
                  <a:lnTo>
                    <a:pt x="27" y="114"/>
                  </a:lnTo>
                  <a:lnTo>
                    <a:pt x="39" y="117"/>
                  </a:lnTo>
                  <a:lnTo>
                    <a:pt x="71" y="117"/>
                  </a:lnTo>
                  <a:lnTo>
                    <a:pt x="84" y="113"/>
                  </a:lnTo>
                  <a:lnTo>
                    <a:pt x="101" y="99"/>
                  </a:lnTo>
                  <a:lnTo>
                    <a:pt x="102" y="96"/>
                  </a:lnTo>
                  <a:lnTo>
                    <a:pt x="47" y="96"/>
                  </a:lnTo>
                  <a:lnTo>
                    <a:pt x="42" y="94"/>
                  </a:lnTo>
                  <a:lnTo>
                    <a:pt x="34" y="88"/>
                  </a:lnTo>
                  <a:lnTo>
                    <a:pt x="32" y="84"/>
                  </a:lnTo>
                  <a:lnTo>
                    <a:pt x="30" y="78"/>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19" name="Freeform 3957">
              <a:extLst>
                <a:ext uri="{FF2B5EF4-FFF2-40B4-BE49-F238E27FC236}">
                  <a16:creationId xmlns:a16="http://schemas.microsoft.com/office/drawing/2014/main" id="{00000000-0008-0000-0000-0000FB030000}"/>
                </a:ext>
              </a:extLst>
            </xdr:cNvPr>
            <xdr:cNvSpPr>
              <a:spLocks/>
            </xdr:cNvSpPr>
          </xdr:nvSpPr>
          <xdr:spPr bwMode="auto">
            <a:xfrm>
              <a:off x="1790" y="55"/>
              <a:ext cx="105" cy="118"/>
            </a:xfrm>
            <a:custGeom>
              <a:avLst/>
              <a:gdLst>
                <a:gd name="T0" fmla="+- 0 1857 1790"/>
                <a:gd name="T1" fmla="*/ T0 w 105"/>
                <a:gd name="T2" fmla="+- 0 55 55"/>
                <a:gd name="T3" fmla="*/ 55 h 118"/>
                <a:gd name="T4" fmla="+- 0 1826 1790"/>
                <a:gd name="T5" fmla="*/ T4 w 105"/>
                <a:gd name="T6" fmla="+- 0 55 55"/>
                <a:gd name="T7" fmla="*/ 55 h 118"/>
                <a:gd name="T8" fmla="+- 0 1814 1790"/>
                <a:gd name="T9" fmla="*/ T8 w 105"/>
                <a:gd name="T10" fmla="+- 0 58 55"/>
                <a:gd name="T11" fmla="*/ 58 h 118"/>
                <a:gd name="T12" fmla="+- 0 1798 1790"/>
                <a:gd name="T13" fmla="*/ T12 w 105"/>
                <a:gd name="T14" fmla="+- 0 71 55"/>
                <a:gd name="T15" fmla="*/ 71 h 118"/>
                <a:gd name="T16" fmla="+- 0 1795 1790"/>
                <a:gd name="T17" fmla="*/ T16 w 105"/>
                <a:gd name="T18" fmla="+- 0 79 55"/>
                <a:gd name="T19" fmla="*/ 79 h 118"/>
                <a:gd name="T20" fmla="+- 0 1795 1790"/>
                <a:gd name="T21" fmla="*/ T20 w 105"/>
                <a:gd name="T22" fmla="+- 0 100 55"/>
                <a:gd name="T23" fmla="*/ 100 h 118"/>
                <a:gd name="T24" fmla="+- 0 1799 1790"/>
                <a:gd name="T25" fmla="*/ T24 w 105"/>
                <a:gd name="T26" fmla="+- 0 108 55"/>
                <a:gd name="T27" fmla="*/ 108 h 118"/>
                <a:gd name="T28" fmla="+- 0 1858 1790"/>
                <a:gd name="T29" fmla="*/ T28 w 105"/>
                <a:gd name="T30" fmla="+- 0 130 55"/>
                <a:gd name="T31" fmla="*/ 130 h 118"/>
                <a:gd name="T32" fmla="+- 0 1862 1790"/>
                <a:gd name="T33" fmla="*/ T32 w 105"/>
                <a:gd name="T34" fmla="+- 0 131 55"/>
                <a:gd name="T35" fmla="*/ 131 h 118"/>
                <a:gd name="T36" fmla="+- 0 1863 1790"/>
                <a:gd name="T37" fmla="*/ T36 w 105"/>
                <a:gd name="T38" fmla="+- 0 133 55"/>
                <a:gd name="T39" fmla="*/ 133 h 118"/>
                <a:gd name="T40" fmla="+- 0 1865 1790"/>
                <a:gd name="T41" fmla="*/ T40 w 105"/>
                <a:gd name="T42" fmla="+- 0 134 55"/>
                <a:gd name="T43" fmla="*/ 134 h 118"/>
                <a:gd name="T44" fmla="+- 0 1865 1790"/>
                <a:gd name="T45" fmla="*/ T44 w 105"/>
                <a:gd name="T46" fmla="+- 0 136 55"/>
                <a:gd name="T47" fmla="*/ 136 h 118"/>
                <a:gd name="T48" fmla="+- 0 1865 1790"/>
                <a:gd name="T49" fmla="*/ T48 w 105"/>
                <a:gd name="T50" fmla="+- 0 142 55"/>
                <a:gd name="T51" fmla="*/ 142 h 118"/>
                <a:gd name="T52" fmla="+- 0 1864 1790"/>
                <a:gd name="T53" fmla="*/ T52 w 105"/>
                <a:gd name="T54" fmla="+- 0 144 55"/>
                <a:gd name="T55" fmla="*/ 144 h 118"/>
                <a:gd name="T56" fmla="+- 0 1861 1790"/>
                <a:gd name="T57" fmla="*/ T56 w 105"/>
                <a:gd name="T58" fmla="+- 0 146 55"/>
                <a:gd name="T59" fmla="*/ 146 h 118"/>
                <a:gd name="T60" fmla="+- 0 1858 1790"/>
                <a:gd name="T61" fmla="*/ T60 w 105"/>
                <a:gd name="T62" fmla="+- 0 149 55"/>
                <a:gd name="T63" fmla="*/ 149 h 118"/>
                <a:gd name="T64" fmla="+- 0 1852 1790"/>
                <a:gd name="T65" fmla="*/ T64 w 105"/>
                <a:gd name="T66" fmla="+- 0 151 55"/>
                <a:gd name="T67" fmla="*/ 151 h 118"/>
                <a:gd name="T68" fmla="+- 0 1892 1790"/>
                <a:gd name="T69" fmla="*/ T68 w 105"/>
                <a:gd name="T70" fmla="+- 0 151 55"/>
                <a:gd name="T71" fmla="*/ 151 h 118"/>
                <a:gd name="T72" fmla="+- 0 1895 1790"/>
                <a:gd name="T73" fmla="*/ T72 w 105"/>
                <a:gd name="T74" fmla="+- 0 145 55"/>
                <a:gd name="T75" fmla="*/ 145 h 118"/>
                <a:gd name="T76" fmla="+- 0 1895 1790"/>
                <a:gd name="T77" fmla="*/ T76 w 105"/>
                <a:gd name="T78" fmla="+- 0 125 55"/>
                <a:gd name="T79" fmla="*/ 125 h 118"/>
                <a:gd name="T80" fmla="+- 0 1837 1790"/>
                <a:gd name="T81" fmla="*/ T80 w 105"/>
                <a:gd name="T82" fmla="+- 0 96 55"/>
                <a:gd name="T83" fmla="*/ 96 h 118"/>
                <a:gd name="T84" fmla="+- 0 1828 1790"/>
                <a:gd name="T85" fmla="*/ T84 w 105"/>
                <a:gd name="T86" fmla="+- 0 93 55"/>
                <a:gd name="T87" fmla="*/ 93 h 118"/>
                <a:gd name="T88" fmla="+- 0 1823 1790"/>
                <a:gd name="T89" fmla="*/ T88 w 105"/>
                <a:gd name="T90" fmla="+- 0 89 55"/>
                <a:gd name="T91" fmla="*/ 89 h 118"/>
                <a:gd name="T92" fmla="+- 0 1822 1790"/>
                <a:gd name="T93" fmla="*/ T92 w 105"/>
                <a:gd name="T94" fmla="+- 0 88 55"/>
                <a:gd name="T95" fmla="*/ 88 h 118"/>
                <a:gd name="T96" fmla="+- 0 1822 1790"/>
                <a:gd name="T97" fmla="*/ T96 w 105"/>
                <a:gd name="T98" fmla="+- 0 83 55"/>
                <a:gd name="T99" fmla="*/ 83 h 118"/>
                <a:gd name="T100" fmla="+- 0 1823 1790"/>
                <a:gd name="T101" fmla="*/ T100 w 105"/>
                <a:gd name="T102" fmla="+- 0 81 55"/>
                <a:gd name="T103" fmla="*/ 81 h 118"/>
                <a:gd name="T104" fmla="+- 0 1825 1790"/>
                <a:gd name="T105" fmla="*/ T104 w 105"/>
                <a:gd name="T106" fmla="+- 0 79 55"/>
                <a:gd name="T107" fmla="*/ 79 h 118"/>
                <a:gd name="T108" fmla="+- 0 1829 1790"/>
                <a:gd name="T109" fmla="*/ T108 w 105"/>
                <a:gd name="T110" fmla="+- 0 77 55"/>
                <a:gd name="T111" fmla="*/ 77 h 118"/>
                <a:gd name="T112" fmla="+- 0 1834 1790"/>
                <a:gd name="T113" fmla="*/ T112 w 105"/>
                <a:gd name="T114" fmla="+- 0 76 55"/>
                <a:gd name="T115" fmla="*/ 76 h 118"/>
                <a:gd name="T116" fmla="+- 0 1889 1790"/>
                <a:gd name="T117" fmla="*/ T116 w 105"/>
                <a:gd name="T118" fmla="+- 0 76 55"/>
                <a:gd name="T119" fmla="*/ 76 h 118"/>
                <a:gd name="T120" fmla="+- 0 1888 1790"/>
                <a:gd name="T121" fmla="*/ T120 w 105"/>
                <a:gd name="T122" fmla="+- 0 75 55"/>
                <a:gd name="T123" fmla="*/ 75 h 118"/>
                <a:gd name="T124" fmla="+- 0 1883 1790"/>
                <a:gd name="T125" fmla="*/ T124 w 105"/>
                <a:gd name="T126" fmla="+- 0 67 55"/>
                <a:gd name="T127" fmla="*/ 67 h 118"/>
                <a:gd name="T128" fmla="+- 0 1868 1790"/>
                <a:gd name="T129" fmla="*/ T128 w 105"/>
                <a:gd name="T130" fmla="+- 0 57 55"/>
                <a:gd name="T131" fmla="*/ 57 h 118"/>
                <a:gd name="T132" fmla="+- 0 1857 1790"/>
                <a:gd name="T133" fmla="*/ T132 w 105"/>
                <a:gd name="T134" fmla="+- 0 55 55"/>
                <a:gd name="T135" fmla="*/ 55 h 1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Lst>
              <a:rect l="0" t="0" r="r" b="b"/>
              <a:pathLst>
                <a:path w="105" h="118">
                  <a:moveTo>
                    <a:pt x="67" y="0"/>
                  </a:moveTo>
                  <a:lnTo>
                    <a:pt x="36" y="0"/>
                  </a:lnTo>
                  <a:lnTo>
                    <a:pt x="24" y="3"/>
                  </a:lnTo>
                  <a:lnTo>
                    <a:pt x="8" y="16"/>
                  </a:lnTo>
                  <a:lnTo>
                    <a:pt x="5" y="24"/>
                  </a:lnTo>
                  <a:lnTo>
                    <a:pt x="5" y="45"/>
                  </a:lnTo>
                  <a:lnTo>
                    <a:pt x="9" y="53"/>
                  </a:lnTo>
                  <a:lnTo>
                    <a:pt x="68" y="75"/>
                  </a:lnTo>
                  <a:lnTo>
                    <a:pt x="72" y="76"/>
                  </a:lnTo>
                  <a:lnTo>
                    <a:pt x="73" y="78"/>
                  </a:lnTo>
                  <a:lnTo>
                    <a:pt x="75" y="79"/>
                  </a:lnTo>
                  <a:lnTo>
                    <a:pt x="75" y="81"/>
                  </a:lnTo>
                  <a:lnTo>
                    <a:pt x="75" y="87"/>
                  </a:lnTo>
                  <a:lnTo>
                    <a:pt x="74" y="89"/>
                  </a:lnTo>
                  <a:lnTo>
                    <a:pt x="71" y="91"/>
                  </a:lnTo>
                  <a:lnTo>
                    <a:pt x="68" y="94"/>
                  </a:lnTo>
                  <a:lnTo>
                    <a:pt x="62" y="96"/>
                  </a:lnTo>
                  <a:lnTo>
                    <a:pt x="102" y="96"/>
                  </a:lnTo>
                  <a:lnTo>
                    <a:pt x="105" y="90"/>
                  </a:lnTo>
                  <a:lnTo>
                    <a:pt x="105" y="70"/>
                  </a:lnTo>
                  <a:lnTo>
                    <a:pt x="47" y="41"/>
                  </a:lnTo>
                  <a:lnTo>
                    <a:pt x="38" y="38"/>
                  </a:lnTo>
                  <a:lnTo>
                    <a:pt x="33" y="34"/>
                  </a:lnTo>
                  <a:lnTo>
                    <a:pt x="32" y="33"/>
                  </a:lnTo>
                  <a:lnTo>
                    <a:pt x="32" y="28"/>
                  </a:lnTo>
                  <a:lnTo>
                    <a:pt x="33" y="26"/>
                  </a:lnTo>
                  <a:lnTo>
                    <a:pt x="35" y="24"/>
                  </a:lnTo>
                  <a:lnTo>
                    <a:pt x="39" y="22"/>
                  </a:lnTo>
                  <a:lnTo>
                    <a:pt x="44" y="21"/>
                  </a:lnTo>
                  <a:lnTo>
                    <a:pt x="99" y="21"/>
                  </a:lnTo>
                  <a:lnTo>
                    <a:pt x="98" y="20"/>
                  </a:lnTo>
                  <a:lnTo>
                    <a:pt x="93" y="12"/>
                  </a:lnTo>
                  <a:lnTo>
                    <a:pt x="78" y="2"/>
                  </a:lnTo>
                  <a:lnTo>
                    <a:pt x="67"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20" name="Freeform 3958">
              <a:extLst>
                <a:ext uri="{FF2B5EF4-FFF2-40B4-BE49-F238E27FC236}">
                  <a16:creationId xmlns:a16="http://schemas.microsoft.com/office/drawing/2014/main" id="{00000000-0008-0000-0000-0000FC030000}"/>
                </a:ext>
              </a:extLst>
            </xdr:cNvPr>
            <xdr:cNvSpPr>
              <a:spLocks/>
            </xdr:cNvSpPr>
          </xdr:nvSpPr>
          <xdr:spPr bwMode="auto">
            <a:xfrm>
              <a:off x="1790" y="55"/>
              <a:ext cx="105" cy="118"/>
            </a:xfrm>
            <a:custGeom>
              <a:avLst/>
              <a:gdLst>
                <a:gd name="T0" fmla="+- 0 1889 1790"/>
                <a:gd name="T1" fmla="*/ T0 w 105"/>
                <a:gd name="T2" fmla="+- 0 76 55"/>
                <a:gd name="T3" fmla="*/ 76 h 118"/>
                <a:gd name="T4" fmla="+- 0 1848 1790"/>
                <a:gd name="T5" fmla="*/ T4 w 105"/>
                <a:gd name="T6" fmla="+- 0 76 55"/>
                <a:gd name="T7" fmla="*/ 76 h 118"/>
                <a:gd name="T8" fmla="+- 0 1853 1790"/>
                <a:gd name="T9" fmla="*/ T8 w 105"/>
                <a:gd name="T10" fmla="+- 0 77 55"/>
                <a:gd name="T11" fmla="*/ 77 h 118"/>
                <a:gd name="T12" fmla="+- 0 1860 1790"/>
                <a:gd name="T13" fmla="*/ T12 w 105"/>
                <a:gd name="T14" fmla="+- 0 82 55"/>
                <a:gd name="T15" fmla="*/ 82 h 118"/>
                <a:gd name="T16" fmla="+- 0 1862 1790"/>
                <a:gd name="T17" fmla="*/ T16 w 105"/>
                <a:gd name="T18" fmla="+- 0 85 55"/>
                <a:gd name="T19" fmla="*/ 85 h 118"/>
                <a:gd name="T20" fmla="+- 0 1863 1790"/>
                <a:gd name="T21" fmla="*/ T20 w 105"/>
                <a:gd name="T22" fmla="+- 0 90 55"/>
                <a:gd name="T23" fmla="*/ 90 h 118"/>
                <a:gd name="T24" fmla="+- 0 1891 1790"/>
                <a:gd name="T25" fmla="*/ T24 w 105"/>
                <a:gd name="T26" fmla="+- 0 85 55"/>
                <a:gd name="T27" fmla="*/ 85 h 118"/>
                <a:gd name="T28" fmla="+- 0 1889 1790"/>
                <a:gd name="T29" fmla="*/ T28 w 105"/>
                <a:gd name="T30" fmla="+- 0 76 55"/>
                <a:gd name="T31" fmla="*/ 76 h 118"/>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105" h="118">
                  <a:moveTo>
                    <a:pt x="99" y="21"/>
                  </a:moveTo>
                  <a:lnTo>
                    <a:pt x="58" y="21"/>
                  </a:lnTo>
                  <a:lnTo>
                    <a:pt x="63" y="22"/>
                  </a:lnTo>
                  <a:lnTo>
                    <a:pt x="70" y="27"/>
                  </a:lnTo>
                  <a:lnTo>
                    <a:pt x="72" y="30"/>
                  </a:lnTo>
                  <a:lnTo>
                    <a:pt x="73" y="35"/>
                  </a:lnTo>
                  <a:lnTo>
                    <a:pt x="101" y="30"/>
                  </a:lnTo>
                  <a:lnTo>
                    <a:pt x="99" y="2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951" name="Group 950">
            <a:extLst>
              <a:ext uri="{FF2B5EF4-FFF2-40B4-BE49-F238E27FC236}">
                <a16:creationId xmlns:a16="http://schemas.microsoft.com/office/drawing/2014/main" id="{00000000-0008-0000-0000-0000B7030000}"/>
              </a:ext>
            </a:extLst>
          </xdr:cNvPr>
          <xdr:cNvGrpSpPr>
            <a:grpSpLocks/>
          </xdr:cNvGrpSpPr>
        </xdr:nvGrpSpPr>
        <xdr:grpSpPr bwMode="auto">
          <a:xfrm>
            <a:off x="1905" y="18"/>
            <a:ext cx="67" cy="155"/>
            <a:chOff x="1905" y="18"/>
            <a:chExt cx="67" cy="155"/>
          </a:xfrm>
        </xdr:grpSpPr>
        <xdr:sp macro="" textlink="">
          <xdr:nvSpPr>
            <xdr:cNvPr id="1014" name="Freeform 3960">
              <a:extLst>
                <a:ext uri="{FF2B5EF4-FFF2-40B4-BE49-F238E27FC236}">
                  <a16:creationId xmlns:a16="http://schemas.microsoft.com/office/drawing/2014/main" id="{00000000-0008-0000-0000-0000F6030000}"/>
                </a:ext>
              </a:extLst>
            </xdr:cNvPr>
            <xdr:cNvSpPr>
              <a:spLocks/>
            </xdr:cNvSpPr>
          </xdr:nvSpPr>
          <xdr:spPr bwMode="auto">
            <a:xfrm>
              <a:off x="1905" y="18"/>
              <a:ext cx="67" cy="155"/>
            </a:xfrm>
            <a:custGeom>
              <a:avLst/>
              <a:gdLst>
                <a:gd name="T0" fmla="+- 0 1948 1905"/>
                <a:gd name="T1" fmla="*/ T0 w 67"/>
                <a:gd name="T2" fmla="+- 0 81 18"/>
                <a:gd name="T3" fmla="*/ 81 h 155"/>
                <a:gd name="T4" fmla="+- 0 1918 1905"/>
                <a:gd name="T5" fmla="*/ T4 w 67"/>
                <a:gd name="T6" fmla="+- 0 81 18"/>
                <a:gd name="T7" fmla="*/ 81 h 155"/>
                <a:gd name="T8" fmla="+- 0 1919 1905"/>
                <a:gd name="T9" fmla="*/ T8 w 67"/>
                <a:gd name="T10" fmla="+- 0 144 18"/>
                <a:gd name="T11" fmla="*/ 144 h 155"/>
                <a:gd name="T12" fmla="+- 0 1919 1905"/>
                <a:gd name="T13" fmla="*/ T12 w 67"/>
                <a:gd name="T14" fmla="+- 0 147 18"/>
                <a:gd name="T15" fmla="*/ 147 h 155"/>
                <a:gd name="T16" fmla="+- 0 1919 1905"/>
                <a:gd name="T17" fmla="*/ T16 w 67"/>
                <a:gd name="T18" fmla="+- 0 151 18"/>
                <a:gd name="T19" fmla="*/ 151 h 155"/>
                <a:gd name="T20" fmla="+- 0 1920 1905"/>
                <a:gd name="T21" fmla="*/ T20 w 67"/>
                <a:gd name="T22" fmla="+- 0 156 18"/>
                <a:gd name="T23" fmla="*/ 156 h 155"/>
                <a:gd name="T24" fmla="+- 0 1942 1905"/>
                <a:gd name="T25" fmla="*/ T24 w 67"/>
                <a:gd name="T26" fmla="+- 0 172 18"/>
                <a:gd name="T27" fmla="*/ 172 h 155"/>
                <a:gd name="T28" fmla="+- 0 1956 1905"/>
                <a:gd name="T29" fmla="*/ T28 w 67"/>
                <a:gd name="T30" fmla="+- 0 172 18"/>
                <a:gd name="T31" fmla="*/ 172 h 155"/>
                <a:gd name="T32" fmla="+- 0 1964 1905"/>
                <a:gd name="T33" fmla="*/ T32 w 67"/>
                <a:gd name="T34" fmla="+- 0 170 18"/>
                <a:gd name="T35" fmla="*/ 170 h 155"/>
                <a:gd name="T36" fmla="+- 0 1971 1905"/>
                <a:gd name="T37" fmla="*/ T36 w 67"/>
                <a:gd name="T38" fmla="+- 0 168 18"/>
                <a:gd name="T39" fmla="*/ 168 h 155"/>
                <a:gd name="T40" fmla="+- 0 1969 1905"/>
                <a:gd name="T41" fmla="*/ T40 w 67"/>
                <a:gd name="T42" fmla="+- 0 147 18"/>
                <a:gd name="T43" fmla="*/ 147 h 155"/>
                <a:gd name="T44" fmla="+- 0 1954 1905"/>
                <a:gd name="T45" fmla="*/ T44 w 67"/>
                <a:gd name="T46" fmla="+- 0 147 18"/>
                <a:gd name="T47" fmla="*/ 147 h 155"/>
                <a:gd name="T48" fmla="+- 0 1953 1905"/>
                <a:gd name="T49" fmla="*/ T48 w 67"/>
                <a:gd name="T50" fmla="+- 0 147 18"/>
                <a:gd name="T51" fmla="*/ 147 h 155"/>
                <a:gd name="T52" fmla="+- 0 1950 1905"/>
                <a:gd name="T53" fmla="*/ T52 w 67"/>
                <a:gd name="T54" fmla="+- 0 145 18"/>
                <a:gd name="T55" fmla="*/ 145 h 155"/>
                <a:gd name="T56" fmla="+- 0 1949 1905"/>
                <a:gd name="T57" fmla="*/ T56 w 67"/>
                <a:gd name="T58" fmla="+- 0 144 18"/>
                <a:gd name="T59" fmla="*/ 144 h 155"/>
                <a:gd name="T60" fmla="+- 0 1948 1905"/>
                <a:gd name="T61" fmla="*/ T60 w 67"/>
                <a:gd name="T62" fmla="+- 0 141 18"/>
                <a:gd name="T63" fmla="*/ 141 h 155"/>
                <a:gd name="T64" fmla="+- 0 1948 1905"/>
                <a:gd name="T65" fmla="*/ T64 w 67"/>
                <a:gd name="T66" fmla="+- 0 81 18"/>
                <a:gd name="T67" fmla="*/ 81 h 15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Lst>
              <a:rect l="0" t="0" r="r" b="b"/>
              <a:pathLst>
                <a:path w="67" h="155">
                  <a:moveTo>
                    <a:pt x="43" y="63"/>
                  </a:moveTo>
                  <a:lnTo>
                    <a:pt x="13" y="63"/>
                  </a:lnTo>
                  <a:lnTo>
                    <a:pt x="14" y="126"/>
                  </a:lnTo>
                  <a:lnTo>
                    <a:pt x="14" y="129"/>
                  </a:lnTo>
                  <a:lnTo>
                    <a:pt x="14" y="133"/>
                  </a:lnTo>
                  <a:lnTo>
                    <a:pt x="15" y="138"/>
                  </a:lnTo>
                  <a:lnTo>
                    <a:pt x="37" y="154"/>
                  </a:lnTo>
                  <a:lnTo>
                    <a:pt x="51" y="154"/>
                  </a:lnTo>
                  <a:lnTo>
                    <a:pt x="59" y="152"/>
                  </a:lnTo>
                  <a:lnTo>
                    <a:pt x="66" y="150"/>
                  </a:lnTo>
                  <a:lnTo>
                    <a:pt x="64" y="129"/>
                  </a:lnTo>
                  <a:lnTo>
                    <a:pt x="49" y="129"/>
                  </a:lnTo>
                  <a:lnTo>
                    <a:pt x="48" y="129"/>
                  </a:lnTo>
                  <a:lnTo>
                    <a:pt x="45" y="127"/>
                  </a:lnTo>
                  <a:lnTo>
                    <a:pt x="44" y="126"/>
                  </a:lnTo>
                  <a:lnTo>
                    <a:pt x="43" y="123"/>
                  </a:lnTo>
                  <a:lnTo>
                    <a:pt x="43" y="6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15" name="Freeform 3961">
              <a:extLst>
                <a:ext uri="{FF2B5EF4-FFF2-40B4-BE49-F238E27FC236}">
                  <a16:creationId xmlns:a16="http://schemas.microsoft.com/office/drawing/2014/main" id="{00000000-0008-0000-0000-0000F7030000}"/>
                </a:ext>
              </a:extLst>
            </xdr:cNvPr>
            <xdr:cNvSpPr>
              <a:spLocks/>
            </xdr:cNvSpPr>
          </xdr:nvSpPr>
          <xdr:spPr bwMode="auto">
            <a:xfrm>
              <a:off x="1905" y="18"/>
              <a:ext cx="67" cy="155"/>
            </a:xfrm>
            <a:custGeom>
              <a:avLst/>
              <a:gdLst>
                <a:gd name="T0" fmla="+- 0 1968 1905"/>
                <a:gd name="T1" fmla="*/ T0 w 67"/>
                <a:gd name="T2" fmla="+- 0 145 18"/>
                <a:gd name="T3" fmla="*/ 145 h 155"/>
                <a:gd name="T4" fmla="+- 0 1963 1905"/>
                <a:gd name="T5" fmla="*/ T4 w 67"/>
                <a:gd name="T6" fmla="+- 0 146 18"/>
                <a:gd name="T7" fmla="*/ 146 h 155"/>
                <a:gd name="T8" fmla="+- 0 1959 1905"/>
                <a:gd name="T9" fmla="*/ T8 w 67"/>
                <a:gd name="T10" fmla="+- 0 147 18"/>
                <a:gd name="T11" fmla="*/ 147 h 155"/>
                <a:gd name="T12" fmla="+- 0 1969 1905"/>
                <a:gd name="T13" fmla="*/ T12 w 67"/>
                <a:gd name="T14" fmla="+- 0 147 18"/>
                <a:gd name="T15" fmla="*/ 147 h 155"/>
                <a:gd name="T16" fmla="+- 0 1968 1905"/>
                <a:gd name="T17" fmla="*/ T16 w 67"/>
                <a:gd name="T18" fmla="+- 0 145 18"/>
                <a:gd name="T19" fmla="*/ 145 h 155"/>
              </a:gdLst>
              <a:ahLst/>
              <a:cxnLst>
                <a:cxn ang="0">
                  <a:pos x="T1" y="T3"/>
                </a:cxn>
                <a:cxn ang="0">
                  <a:pos x="T5" y="T7"/>
                </a:cxn>
                <a:cxn ang="0">
                  <a:pos x="T9" y="T11"/>
                </a:cxn>
                <a:cxn ang="0">
                  <a:pos x="T13" y="T15"/>
                </a:cxn>
                <a:cxn ang="0">
                  <a:pos x="T17" y="T19"/>
                </a:cxn>
              </a:cxnLst>
              <a:rect l="0" t="0" r="r" b="b"/>
              <a:pathLst>
                <a:path w="67" h="155">
                  <a:moveTo>
                    <a:pt x="63" y="127"/>
                  </a:moveTo>
                  <a:lnTo>
                    <a:pt x="58" y="128"/>
                  </a:lnTo>
                  <a:lnTo>
                    <a:pt x="54" y="129"/>
                  </a:lnTo>
                  <a:lnTo>
                    <a:pt x="64" y="129"/>
                  </a:lnTo>
                  <a:lnTo>
                    <a:pt x="63" y="12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16" name="Freeform 3962">
              <a:extLst>
                <a:ext uri="{FF2B5EF4-FFF2-40B4-BE49-F238E27FC236}">
                  <a16:creationId xmlns:a16="http://schemas.microsoft.com/office/drawing/2014/main" id="{00000000-0008-0000-0000-0000F8030000}"/>
                </a:ext>
              </a:extLst>
            </xdr:cNvPr>
            <xdr:cNvSpPr>
              <a:spLocks/>
            </xdr:cNvSpPr>
          </xdr:nvSpPr>
          <xdr:spPr bwMode="auto">
            <a:xfrm>
              <a:off x="1905" y="18"/>
              <a:ext cx="67" cy="155"/>
            </a:xfrm>
            <a:custGeom>
              <a:avLst/>
              <a:gdLst>
                <a:gd name="T0" fmla="+- 0 1968 1905"/>
                <a:gd name="T1" fmla="*/ T0 w 67"/>
                <a:gd name="T2" fmla="+- 0 57 18"/>
                <a:gd name="T3" fmla="*/ 57 h 155"/>
                <a:gd name="T4" fmla="+- 0 1905 1905"/>
                <a:gd name="T5" fmla="*/ T4 w 67"/>
                <a:gd name="T6" fmla="+- 0 57 18"/>
                <a:gd name="T7" fmla="*/ 57 h 155"/>
                <a:gd name="T8" fmla="+- 0 1905 1905"/>
                <a:gd name="T9" fmla="*/ T8 w 67"/>
                <a:gd name="T10" fmla="+- 0 81 18"/>
                <a:gd name="T11" fmla="*/ 81 h 155"/>
                <a:gd name="T12" fmla="+- 0 1968 1905"/>
                <a:gd name="T13" fmla="*/ T12 w 67"/>
                <a:gd name="T14" fmla="+- 0 81 18"/>
                <a:gd name="T15" fmla="*/ 81 h 155"/>
                <a:gd name="T16" fmla="+- 0 1968 1905"/>
                <a:gd name="T17" fmla="*/ T16 w 67"/>
                <a:gd name="T18" fmla="+- 0 57 18"/>
                <a:gd name="T19" fmla="*/ 57 h 155"/>
              </a:gdLst>
              <a:ahLst/>
              <a:cxnLst>
                <a:cxn ang="0">
                  <a:pos x="T1" y="T3"/>
                </a:cxn>
                <a:cxn ang="0">
                  <a:pos x="T5" y="T7"/>
                </a:cxn>
                <a:cxn ang="0">
                  <a:pos x="T9" y="T11"/>
                </a:cxn>
                <a:cxn ang="0">
                  <a:pos x="T13" y="T15"/>
                </a:cxn>
                <a:cxn ang="0">
                  <a:pos x="T17" y="T19"/>
                </a:cxn>
              </a:cxnLst>
              <a:rect l="0" t="0" r="r" b="b"/>
              <a:pathLst>
                <a:path w="67" h="155">
                  <a:moveTo>
                    <a:pt x="63" y="39"/>
                  </a:moveTo>
                  <a:lnTo>
                    <a:pt x="0" y="39"/>
                  </a:lnTo>
                  <a:lnTo>
                    <a:pt x="0" y="63"/>
                  </a:lnTo>
                  <a:lnTo>
                    <a:pt x="63" y="63"/>
                  </a:lnTo>
                  <a:lnTo>
                    <a:pt x="63" y="3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17" name="Freeform 3963">
              <a:extLst>
                <a:ext uri="{FF2B5EF4-FFF2-40B4-BE49-F238E27FC236}">
                  <a16:creationId xmlns:a16="http://schemas.microsoft.com/office/drawing/2014/main" id="{00000000-0008-0000-0000-0000F9030000}"/>
                </a:ext>
              </a:extLst>
            </xdr:cNvPr>
            <xdr:cNvSpPr>
              <a:spLocks/>
            </xdr:cNvSpPr>
          </xdr:nvSpPr>
          <xdr:spPr bwMode="auto">
            <a:xfrm>
              <a:off x="1905" y="18"/>
              <a:ext cx="67" cy="155"/>
            </a:xfrm>
            <a:custGeom>
              <a:avLst/>
              <a:gdLst>
                <a:gd name="T0" fmla="+- 0 1948 1905"/>
                <a:gd name="T1" fmla="*/ T0 w 67"/>
                <a:gd name="T2" fmla="+- 0 18 18"/>
                <a:gd name="T3" fmla="*/ 18 h 155"/>
                <a:gd name="T4" fmla="+- 0 1918 1905"/>
                <a:gd name="T5" fmla="*/ T4 w 67"/>
                <a:gd name="T6" fmla="+- 0 35 18"/>
                <a:gd name="T7" fmla="*/ 35 h 155"/>
                <a:gd name="T8" fmla="+- 0 1918 1905"/>
                <a:gd name="T9" fmla="*/ T8 w 67"/>
                <a:gd name="T10" fmla="+- 0 57 18"/>
                <a:gd name="T11" fmla="*/ 57 h 155"/>
                <a:gd name="T12" fmla="+- 0 1948 1905"/>
                <a:gd name="T13" fmla="*/ T12 w 67"/>
                <a:gd name="T14" fmla="+- 0 57 18"/>
                <a:gd name="T15" fmla="*/ 57 h 155"/>
                <a:gd name="T16" fmla="+- 0 1948 1905"/>
                <a:gd name="T17" fmla="*/ T16 w 67"/>
                <a:gd name="T18" fmla="+- 0 18 18"/>
                <a:gd name="T19" fmla="*/ 18 h 155"/>
              </a:gdLst>
              <a:ahLst/>
              <a:cxnLst>
                <a:cxn ang="0">
                  <a:pos x="T1" y="T3"/>
                </a:cxn>
                <a:cxn ang="0">
                  <a:pos x="T5" y="T7"/>
                </a:cxn>
                <a:cxn ang="0">
                  <a:pos x="T9" y="T11"/>
                </a:cxn>
                <a:cxn ang="0">
                  <a:pos x="T13" y="T15"/>
                </a:cxn>
                <a:cxn ang="0">
                  <a:pos x="T17" y="T19"/>
                </a:cxn>
              </a:cxnLst>
              <a:rect l="0" t="0" r="r" b="b"/>
              <a:pathLst>
                <a:path w="67" h="155">
                  <a:moveTo>
                    <a:pt x="43" y="0"/>
                  </a:moveTo>
                  <a:lnTo>
                    <a:pt x="13" y="17"/>
                  </a:lnTo>
                  <a:lnTo>
                    <a:pt x="13" y="39"/>
                  </a:lnTo>
                  <a:lnTo>
                    <a:pt x="43" y="39"/>
                  </a:lnTo>
                  <a:lnTo>
                    <a:pt x="43"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952" name="Group 951">
            <a:extLst>
              <a:ext uri="{FF2B5EF4-FFF2-40B4-BE49-F238E27FC236}">
                <a16:creationId xmlns:a16="http://schemas.microsoft.com/office/drawing/2014/main" id="{00000000-0008-0000-0000-0000B8030000}"/>
              </a:ext>
            </a:extLst>
          </xdr:cNvPr>
          <xdr:cNvGrpSpPr>
            <a:grpSpLocks/>
          </xdr:cNvGrpSpPr>
        </xdr:nvGrpSpPr>
        <xdr:grpSpPr bwMode="auto">
          <a:xfrm>
            <a:off x="1983" y="55"/>
            <a:ext cx="105" cy="118"/>
            <a:chOff x="1983" y="55"/>
            <a:chExt cx="105" cy="118"/>
          </a:xfrm>
        </xdr:grpSpPr>
        <xdr:sp macro="" textlink="">
          <xdr:nvSpPr>
            <xdr:cNvPr id="1011" name="Freeform 3965">
              <a:extLst>
                <a:ext uri="{FF2B5EF4-FFF2-40B4-BE49-F238E27FC236}">
                  <a16:creationId xmlns:a16="http://schemas.microsoft.com/office/drawing/2014/main" id="{00000000-0008-0000-0000-0000F3030000}"/>
                </a:ext>
              </a:extLst>
            </xdr:cNvPr>
            <xdr:cNvSpPr>
              <a:spLocks/>
            </xdr:cNvSpPr>
          </xdr:nvSpPr>
          <xdr:spPr bwMode="auto">
            <a:xfrm>
              <a:off x="1983" y="55"/>
              <a:ext cx="105" cy="118"/>
            </a:xfrm>
            <a:custGeom>
              <a:avLst/>
              <a:gdLst>
                <a:gd name="T0" fmla="+- 0 2035 1983"/>
                <a:gd name="T1" fmla="*/ T0 w 105"/>
                <a:gd name="T2" fmla="+- 0 55 55"/>
                <a:gd name="T3" fmla="*/ 55 h 118"/>
                <a:gd name="T4" fmla="+- 0 1984 1983"/>
                <a:gd name="T5" fmla="*/ T4 w 105"/>
                <a:gd name="T6" fmla="+- 0 101 55"/>
                <a:gd name="T7" fmla="*/ 101 h 118"/>
                <a:gd name="T8" fmla="+- 0 1983 1983"/>
                <a:gd name="T9" fmla="*/ T8 w 105"/>
                <a:gd name="T10" fmla="+- 0 114 55"/>
                <a:gd name="T11" fmla="*/ 114 h 118"/>
                <a:gd name="T12" fmla="+- 0 1984 1983"/>
                <a:gd name="T13" fmla="*/ T12 w 105"/>
                <a:gd name="T14" fmla="+- 0 125 55"/>
                <a:gd name="T15" fmla="*/ 125 h 118"/>
                <a:gd name="T16" fmla="+- 0 2024 1983"/>
                <a:gd name="T17" fmla="*/ T16 w 105"/>
                <a:gd name="T18" fmla="+- 0 171 55"/>
                <a:gd name="T19" fmla="*/ 171 h 118"/>
                <a:gd name="T20" fmla="+- 0 2038 1983"/>
                <a:gd name="T21" fmla="*/ T20 w 105"/>
                <a:gd name="T22" fmla="+- 0 172 55"/>
                <a:gd name="T23" fmla="*/ 172 h 118"/>
                <a:gd name="T24" fmla="+- 0 2050 1983"/>
                <a:gd name="T25" fmla="*/ T24 w 105"/>
                <a:gd name="T26" fmla="+- 0 172 55"/>
                <a:gd name="T27" fmla="*/ 172 h 118"/>
                <a:gd name="T28" fmla="+- 0 2060 1983"/>
                <a:gd name="T29" fmla="*/ T28 w 105"/>
                <a:gd name="T30" fmla="+- 0 169 55"/>
                <a:gd name="T31" fmla="*/ 169 h 118"/>
                <a:gd name="T32" fmla="+- 0 2077 1983"/>
                <a:gd name="T33" fmla="*/ T32 w 105"/>
                <a:gd name="T34" fmla="+- 0 158 55"/>
                <a:gd name="T35" fmla="*/ 158 h 118"/>
                <a:gd name="T36" fmla="+- 0 2082 1983"/>
                <a:gd name="T37" fmla="*/ T36 w 105"/>
                <a:gd name="T38" fmla="+- 0 150 55"/>
                <a:gd name="T39" fmla="*/ 150 h 118"/>
                <a:gd name="T40" fmla="+- 0 2031 1983"/>
                <a:gd name="T41" fmla="*/ T40 w 105"/>
                <a:gd name="T42" fmla="+- 0 150 55"/>
                <a:gd name="T43" fmla="*/ 150 h 118"/>
                <a:gd name="T44" fmla="+- 0 2025 1983"/>
                <a:gd name="T45" fmla="*/ T44 w 105"/>
                <a:gd name="T46" fmla="+- 0 147 55"/>
                <a:gd name="T47" fmla="*/ 147 h 118"/>
                <a:gd name="T48" fmla="+- 0 2016 1983"/>
                <a:gd name="T49" fmla="*/ T48 w 105"/>
                <a:gd name="T50" fmla="+- 0 138 55"/>
                <a:gd name="T51" fmla="*/ 138 h 118"/>
                <a:gd name="T52" fmla="+- 0 2014 1983"/>
                <a:gd name="T53" fmla="*/ T52 w 105"/>
                <a:gd name="T54" fmla="+- 0 131 55"/>
                <a:gd name="T55" fmla="*/ 131 h 118"/>
                <a:gd name="T56" fmla="+- 0 2014 1983"/>
                <a:gd name="T57" fmla="*/ T56 w 105"/>
                <a:gd name="T58" fmla="+- 0 122 55"/>
                <a:gd name="T59" fmla="*/ 122 h 118"/>
                <a:gd name="T60" fmla="+- 0 2088 1983"/>
                <a:gd name="T61" fmla="*/ T60 w 105"/>
                <a:gd name="T62" fmla="+- 0 122 55"/>
                <a:gd name="T63" fmla="*/ 122 h 118"/>
                <a:gd name="T64" fmla="+- 0 2087 1983"/>
                <a:gd name="T65" fmla="*/ T64 w 105"/>
                <a:gd name="T66" fmla="+- 0 106 55"/>
                <a:gd name="T67" fmla="*/ 106 h 118"/>
                <a:gd name="T68" fmla="+- 0 2087 1983"/>
                <a:gd name="T69" fmla="*/ T68 w 105"/>
                <a:gd name="T70" fmla="+- 0 104 55"/>
                <a:gd name="T71" fmla="*/ 104 h 118"/>
                <a:gd name="T72" fmla="+- 0 2014 1983"/>
                <a:gd name="T73" fmla="*/ T72 w 105"/>
                <a:gd name="T74" fmla="+- 0 104 55"/>
                <a:gd name="T75" fmla="*/ 104 h 118"/>
                <a:gd name="T76" fmla="+- 0 2014 1983"/>
                <a:gd name="T77" fmla="*/ T76 w 105"/>
                <a:gd name="T78" fmla="+- 0 95 55"/>
                <a:gd name="T79" fmla="*/ 95 h 118"/>
                <a:gd name="T80" fmla="+- 0 2016 1983"/>
                <a:gd name="T81" fmla="*/ T80 w 105"/>
                <a:gd name="T82" fmla="+- 0 89 55"/>
                <a:gd name="T83" fmla="*/ 89 h 118"/>
                <a:gd name="T84" fmla="+- 0 2025 1983"/>
                <a:gd name="T85" fmla="*/ T84 w 105"/>
                <a:gd name="T86" fmla="+- 0 80 55"/>
                <a:gd name="T87" fmla="*/ 80 h 118"/>
                <a:gd name="T88" fmla="+- 0 2030 1983"/>
                <a:gd name="T89" fmla="*/ T88 w 105"/>
                <a:gd name="T90" fmla="+- 0 78 55"/>
                <a:gd name="T91" fmla="*/ 78 h 118"/>
                <a:gd name="T92" fmla="+- 0 2078 1983"/>
                <a:gd name="T93" fmla="*/ T92 w 105"/>
                <a:gd name="T94" fmla="+- 0 78 55"/>
                <a:gd name="T95" fmla="*/ 78 h 118"/>
                <a:gd name="T96" fmla="+- 0 2074 1983"/>
                <a:gd name="T97" fmla="*/ T96 w 105"/>
                <a:gd name="T98" fmla="+- 0 71 55"/>
                <a:gd name="T99" fmla="*/ 71 h 118"/>
                <a:gd name="T100" fmla="+- 0 2066 1983"/>
                <a:gd name="T101" fmla="*/ T100 w 105"/>
                <a:gd name="T102" fmla="+- 0 64 55"/>
                <a:gd name="T103" fmla="*/ 64 h 118"/>
                <a:gd name="T104" fmla="+- 0 2057 1983"/>
                <a:gd name="T105" fmla="*/ T104 w 105"/>
                <a:gd name="T106" fmla="+- 0 59 55"/>
                <a:gd name="T107" fmla="*/ 59 h 118"/>
                <a:gd name="T108" fmla="+- 0 2046 1983"/>
                <a:gd name="T109" fmla="*/ T108 w 105"/>
                <a:gd name="T110" fmla="+- 0 56 55"/>
                <a:gd name="T111" fmla="*/ 56 h 118"/>
                <a:gd name="T112" fmla="+- 0 2035 1983"/>
                <a:gd name="T113" fmla="*/ T112 w 105"/>
                <a:gd name="T114" fmla="+- 0 55 55"/>
                <a:gd name="T115" fmla="*/ 55 h 1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05" h="118">
                  <a:moveTo>
                    <a:pt x="52" y="0"/>
                  </a:moveTo>
                  <a:lnTo>
                    <a:pt x="1" y="46"/>
                  </a:lnTo>
                  <a:lnTo>
                    <a:pt x="0" y="59"/>
                  </a:lnTo>
                  <a:lnTo>
                    <a:pt x="1" y="70"/>
                  </a:lnTo>
                  <a:lnTo>
                    <a:pt x="41" y="116"/>
                  </a:lnTo>
                  <a:lnTo>
                    <a:pt x="55" y="117"/>
                  </a:lnTo>
                  <a:lnTo>
                    <a:pt x="67" y="117"/>
                  </a:lnTo>
                  <a:lnTo>
                    <a:pt x="77" y="114"/>
                  </a:lnTo>
                  <a:lnTo>
                    <a:pt x="94" y="103"/>
                  </a:lnTo>
                  <a:lnTo>
                    <a:pt x="99" y="95"/>
                  </a:lnTo>
                  <a:lnTo>
                    <a:pt x="48" y="95"/>
                  </a:lnTo>
                  <a:lnTo>
                    <a:pt x="42" y="92"/>
                  </a:lnTo>
                  <a:lnTo>
                    <a:pt x="33" y="83"/>
                  </a:lnTo>
                  <a:lnTo>
                    <a:pt x="31" y="76"/>
                  </a:lnTo>
                  <a:lnTo>
                    <a:pt x="31" y="67"/>
                  </a:lnTo>
                  <a:lnTo>
                    <a:pt x="105" y="67"/>
                  </a:lnTo>
                  <a:lnTo>
                    <a:pt x="104" y="51"/>
                  </a:lnTo>
                  <a:lnTo>
                    <a:pt x="104" y="49"/>
                  </a:lnTo>
                  <a:lnTo>
                    <a:pt x="31" y="49"/>
                  </a:lnTo>
                  <a:lnTo>
                    <a:pt x="31" y="40"/>
                  </a:lnTo>
                  <a:lnTo>
                    <a:pt x="33" y="34"/>
                  </a:lnTo>
                  <a:lnTo>
                    <a:pt x="42" y="25"/>
                  </a:lnTo>
                  <a:lnTo>
                    <a:pt x="47" y="23"/>
                  </a:lnTo>
                  <a:lnTo>
                    <a:pt x="95" y="23"/>
                  </a:lnTo>
                  <a:lnTo>
                    <a:pt x="91" y="16"/>
                  </a:lnTo>
                  <a:lnTo>
                    <a:pt x="83" y="9"/>
                  </a:lnTo>
                  <a:lnTo>
                    <a:pt x="74" y="4"/>
                  </a:lnTo>
                  <a:lnTo>
                    <a:pt x="63" y="1"/>
                  </a:lnTo>
                  <a:lnTo>
                    <a:pt x="5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12" name="Freeform 3966">
              <a:extLst>
                <a:ext uri="{FF2B5EF4-FFF2-40B4-BE49-F238E27FC236}">
                  <a16:creationId xmlns:a16="http://schemas.microsoft.com/office/drawing/2014/main" id="{00000000-0008-0000-0000-0000F4030000}"/>
                </a:ext>
              </a:extLst>
            </xdr:cNvPr>
            <xdr:cNvSpPr>
              <a:spLocks/>
            </xdr:cNvSpPr>
          </xdr:nvSpPr>
          <xdr:spPr bwMode="auto">
            <a:xfrm>
              <a:off x="1983" y="55"/>
              <a:ext cx="105" cy="118"/>
            </a:xfrm>
            <a:custGeom>
              <a:avLst/>
              <a:gdLst>
                <a:gd name="T0" fmla="+- 0 2057 1983"/>
                <a:gd name="T1" fmla="*/ T0 w 105"/>
                <a:gd name="T2" fmla="+- 0 134 55"/>
                <a:gd name="T3" fmla="*/ 134 h 118"/>
                <a:gd name="T4" fmla="+- 0 2055 1983"/>
                <a:gd name="T5" fmla="*/ T4 w 105"/>
                <a:gd name="T6" fmla="+- 0 139 55"/>
                <a:gd name="T7" fmla="*/ 139 h 118"/>
                <a:gd name="T8" fmla="+- 0 2053 1983"/>
                <a:gd name="T9" fmla="*/ T8 w 105"/>
                <a:gd name="T10" fmla="+- 0 143 55"/>
                <a:gd name="T11" fmla="*/ 143 h 118"/>
                <a:gd name="T12" fmla="+- 0 2046 1983"/>
                <a:gd name="T13" fmla="*/ T12 w 105"/>
                <a:gd name="T14" fmla="+- 0 149 55"/>
                <a:gd name="T15" fmla="*/ 149 h 118"/>
                <a:gd name="T16" fmla="+- 0 2043 1983"/>
                <a:gd name="T17" fmla="*/ T16 w 105"/>
                <a:gd name="T18" fmla="+- 0 150 55"/>
                <a:gd name="T19" fmla="*/ 150 h 118"/>
                <a:gd name="T20" fmla="+- 0 2082 1983"/>
                <a:gd name="T21" fmla="*/ T20 w 105"/>
                <a:gd name="T22" fmla="+- 0 150 55"/>
                <a:gd name="T23" fmla="*/ 150 h 118"/>
                <a:gd name="T24" fmla="+- 0 2083 1983"/>
                <a:gd name="T25" fmla="*/ T24 w 105"/>
                <a:gd name="T26" fmla="+- 0 150 55"/>
                <a:gd name="T27" fmla="*/ 150 h 118"/>
                <a:gd name="T28" fmla="+- 0 2086 1983"/>
                <a:gd name="T29" fmla="*/ T28 w 105"/>
                <a:gd name="T30" fmla="+- 0 139 55"/>
                <a:gd name="T31" fmla="*/ 139 h 118"/>
                <a:gd name="T32" fmla="+- 0 2057 1983"/>
                <a:gd name="T33" fmla="*/ T32 w 105"/>
                <a:gd name="T34" fmla="+- 0 134 55"/>
                <a:gd name="T35" fmla="*/ 134 h 1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05" h="118">
                  <a:moveTo>
                    <a:pt x="74" y="79"/>
                  </a:moveTo>
                  <a:lnTo>
                    <a:pt x="72" y="84"/>
                  </a:lnTo>
                  <a:lnTo>
                    <a:pt x="70" y="88"/>
                  </a:lnTo>
                  <a:lnTo>
                    <a:pt x="63" y="94"/>
                  </a:lnTo>
                  <a:lnTo>
                    <a:pt x="60" y="95"/>
                  </a:lnTo>
                  <a:lnTo>
                    <a:pt x="99" y="95"/>
                  </a:lnTo>
                  <a:lnTo>
                    <a:pt x="100" y="95"/>
                  </a:lnTo>
                  <a:lnTo>
                    <a:pt x="103" y="84"/>
                  </a:lnTo>
                  <a:lnTo>
                    <a:pt x="74" y="7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13" name="Freeform 3967">
              <a:extLst>
                <a:ext uri="{FF2B5EF4-FFF2-40B4-BE49-F238E27FC236}">
                  <a16:creationId xmlns:a16="http://schemas.microsoft.com/office/drawing/2014/main" id="{00000000-0008-0000-0000-0000F5030000}"/>
                </a:ext>
              </a:extLst>
            </xdr:cNvPr>
            <xdr:cNvSpPr>
              <a:spLocks/>
            </xdr:cNvSpPr>
          </xdr:nvSpPr>
          <xdr:spPr bwMode="auto">
            <a:xfrm>
              <a:off x="1983" y="55"/>
              <a:ext cx="105" cy="118"/>
            </a:xfrm>
            <a:custGeom>
              <a:avLst/>
              <a:gdLst>
                <a:gd name="T0" fmla="+- 0 2078 1983"/>
                <a:gd name="T1" fmla="*/ T0 w 105"/>
                <a:gd name="T2" fmla="+- 0 78 55"/>
                <a:gd name="T3" fmla="*/ 78 h 118"/>
                <a:gd name="T4" fmla="+- 0 2042 1983"/>
                <a:gd name="T5" fmla="*/ T4 w 105"/>
                <a:gd name="T6" fmla="+- 0 78 55"/>
                <a:gd name="T7" fmla="*/ 78 h 118"/>
                <a:gd name="T8" fmla="+- 0 2048 1983"/>
                <a:gd name="T9" fmla="*/ T8 w 105"/>
                <a:gd name="T10" fmla="+- 0 80 55"/>
                <a:gd name="T11" fmla="*/ 80 h 118"/>
                <a:gd name="T12" fmla="+- 0 2056 1983"/>
                <a:gd name="T13" fmla="*/ T12 w 105"/>
                <a:gd name="T14" fmla="+- 0 89 55"/>
                <a:gd name="T15" fmla="*/ 89 h 118"/>
                <a:gd name="T16" fmla="+- 0 2058 1983"/>
                <a:gd name="T17" fmla="*/ T16 w 105"/>
                <a:gd name="T18" fmla="+- 0 95 55"/>
                <a:gd name="T19" fmla="*/ 95 h 118"/>
                <a:gd name="T20" fmla="+- 0 2058 1983"/>
                <a:gd name="T21" fmla="*/ T20 w 105"/>
                <a:gd name="T22" fmla="+- 0 104 55"/>
                <a:gd name="T23" fmla="*/ 104 h 118"/>
                <a:gd name="T24" fmla="+- 0 2087 1983"/>
                <a:gd name="T25" fmla="*/ T24 w 105"/>
                <a:gd name="T26" fmla="+- 0 104 55"/>
                <a:gd name="T27" fmla="*/ 104 h 118"/>
                <a:gd name="T28" fmla="+- 0 2085 1983"/>
                <a:gd name="T29" fmla="*/ T28 w 105"/>
                <a:gd name="T30" fmla="+- 0 92 55"/>
                <a:gd name="T31" fmla="*/ 92 h 118"/>
                <a:gd name="T32" fmla="+- 0 2080 1983"/>
                <a:gd name="T33" fmla="*/ T32 w 105"/>
                <a:gd name="T34" fmla="+- 0 81 55"/>
                <a:gd name="T35" fmla="*/ 81 h 118"/>
                <a:gd name="T36" fmla="+- 0 2078 1983"/>
                <a:gd name="T37" fmla="*/ T36 w 105"/>
                <a:gd name="T38" fmla="+- 0 78 55"/>
                <a:gd name="T39" fmla="*/ 78 h 1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105" h="118">
                  <a:moveTo>
                    <a:pt x="95" y="23"/>
                  </a:moveTo>
                  <a:lnTo>
                    <a:pt x="59" y="23"/>
                  </a:lnTo>
                  <a:lnTo>
                    <a:pt x="65" y="25"/>
                  </a:lnTo>
                  <a:lnTo>
                    <a:pt x="73" y="34"/>
                  </a:lnTo>
                  <a:lnTo>
                    <a:pt x="75" y="40"/>
                  </a:lnTo>
                  <a:lnTo>
                    <a:pt x="75" y="49"/>
                  </a:lnTo>
                  <a:lnTo>
                    <a:pt x="104" y="49"/>
                  </a:lnTo>
                  <a:lnTo>
                    <a:pt x="102" y="37"/>
                  </a:lnTo>
                  <a:lnTo>
                    <a:pt x="97" y="26"/>
                  </a:lnTo>
                  <a:lnTo>
                    <a:pt x="95" y="2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953" name="Group 952">
            <a:extLst>
              <a:ext uri="{FF2B5EF4-FFF2-40B4-BE49-F238E27FC236}">
                <a16:creationId xmlns:a16="http://schemas.microsoft.com/office/drawing/2014/main" id="{00000000-0008-0000-0000-0000B9030000}"/>
              </a:ext>
            </a:extLst>
          </xdr:cNvPr>
          <xdr:cNvGrpSpPr>
            <a:grpSpLocks/>
          </xdr:cNvGrpSpPr>
        </xdr:nvGrpSpPr>
        <xdr:grpSpPr bwMode="auto">
          <a:xfrm>
            <a:off x="2111" y="55"/>
            <a:ext cx="73" cy="115"/>
            <a:chOff x="2111" y="55"/>
            <a:chExt cx="73" cy="115"/>
          </a:xfrm>
        </xdr:grpSpPr>
        <xdr:sp macro="" textlink="">
          <xdr:nvSpPr>
            <xdr:cNvPr id="1008" name="Freeform 3969">
              <a:extLst>
                <a:ext uri="{FF2B5EF4-FFF2-40B4-BE49-F238E27FC236}">
                  <a16:creationId xmlns:a16="http://schemas.microsoft.com/office/drawing/2014/main" id="{00000000-0008-0000-0000-0000F0030000}"/>
                </a:ext>
              </a:extLst>
            </xdr:cNvPr>
            <xdr:cNvSpPr>
              <a:spLocks/>
            </xdr:cNvSpPr>
          </xdr:nvSpPr>
          <xdr:spPr bwMode="auto">
            <a:xfrm>
              <a:off x="2111" y="55"/>
              <a:ext cx="73" cy="115"/>
            </a:xfrm>
            <a:custGeom>
              <a:avLst/>
              <a:gdLst>
                <a:gd name="T0" fmla="+- 0 2139 2111"/>
                <a:gd name="T1" fmla="*/ T0 w 73"/>
                <a:gd name="T2" fmla="+- 0 57 55"/>
                <a:gd name="T3" fmla="*/ 57 h 115"/>
                <a:gd name="T4" fmla="+- 0 2111 2111"/>
                <a:gd name="T5" fmla="*/ T4 w 73"/>
                <a:gd name="T6" fmla="+- 0 57 55"/>
                <a:gd name="T7" fmla="*/ 57 h 115"/>
                <a:gd name="T8" fmla="+- 0 2111 2111"/>
                <a:gd name="T9" fmla="*/ T8 w 73"/>
                <a:gd name="T10" fmla="+- 0 169 55"/>
                <a:gd name="T11" fmla="*/ 169 h 115"/>
                <a:gd name="T12" fmla="+- 0 2141 2111"/>
                <a:gd name="T13" fmla="*/ T12 w 73"/>
                <a:gd name="T14" fmla="+- 0 169 55"/>
                <a:gd name="T15" fmla="*/ 169 h 115"/>
                <a:gd name="T16" fmla="+- 0 2141 2111"/>
                <a:gd name="T17" fmla="*/ T16 w 73"/>
                <a:gd name="T18" fmla="+- 0 116 55"/>
                <a:gd name="T19" fmla="*/ 116 h 115"/>
                <a:gd name="T20" fmla="+- 0 2142 2111"/>
                <a:gd name="T21" fmla="*/ T20 w 73"/>
                <a:gd name="T22" fmla="+- 0 103 55"/>
                <a:gd name="T23" fmla="*/ 103 h 115"/>
                <a:gd name="T24" fmla="+- 0 2145 2111"/>
                <a:gd name="T25" fmla="*/ T24 w 73"/>
                <a:gd name="T26" fmla="+- 0 91 55"/>
                <a:gd name="T27" fmla="*/ 91 h 115"/>
                <a:gd name="T28" fmla="+- 0 2147 2111"/>
                <a:gd name="T29" fmla="*/ T28 w 73"/>
                <a:gd name="T30" fmla="+- 0 87 55"/>
                <a:gd name="T31" fmla="*/ 87 h 115"/>
                <a:gd name="T32" fmla="+- 0 2153 2111"/>
                <a:gd name="T33" fmla="*/ T32 w 73"/>
                <a:gd name="T34" fmla="+- 0 83 55"/>
                <a:gd name="T35" fmla="*/ 83 h 115"/>
                <a:gd name="T36" fmla="+- 0 2157 2111"/>
                <a:gd name="T37" fmla="*/ T36 w 73"/>
                <a:gd name="T38" fmla="+- 0 81 55"/>
                <a:gd name="T39" fmla="*/ 81 h 115"/>
                <a:gd name="T40" fmla="+- 0 2176 2111"/>
                <a:gd name="T41" fmla="*/ T40 w 73"/>
                <a:gd name="T42" fmla="+- 0 81 55"/>
                <a:gd name="T43" fmla="*/ 81 h 115"/>
                <a:gd name="T44" fmla="+- 0 2179 2111"/>
                <a:gd name="T45" fmla="*/ T44 w 73"/>
                <a:gd name="T46" fmla="+- 0 73 55"/>
                <a:gd name="T47" fmla="*/ 73 h 115"/>
                <a:gd name="T48" fmla="+- 0 2139 2111"/>
                <a:gd name="T49" fmla="*/ T48 w 73"/>
                <a:gd name="T50" fmla="+- 0 73 55"/>
                <a:gd name="T51" fmla="*/ 73 h 115"/>
                <a:gd name="T52" fmla="+- 0 2139 2111"/>
                <a:gd name="T53" fmla="*/ T52 w 73"/>
                <a:gd name="T54" fmla="+- 0 57 55"/>
                <a:gd name="T55" fmla="*/ 57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73" h="115">
                  <a:moveTo>
                    <a:pt x="28" y="2"/>
                  </a:moveTo>
                  <a:lnTo>
                    <a:pt x="0" y="2"/>
                  </a:lnTo>
                  <a:lnTo>
                    <a:pt x="0" y="114"/>
                  </a:lnTo>
                  <a:lnTo>
                    <a:pt x="30" y="114"/>
                  </a:lnTo>
                  <a:lnTo>
                    <a:pt x="30" y="61"/>
                  </a:lnTo>
                  <a:lnTo>
                    <a:pt x="31" y="48"/>
                  </a:lnTo>
                  <a:lnTo>
                    <a:pt x="34" y="36"/>
                  </a:lnTo>
                  <a:lnTo>
                    <a:pt x="36" y="32"/>
                  </a:lnTo>
                  <a:lnTo>
                    <a:pt x="42" y="28"/>
                  </a:lnTo>
                  <a:lnTo>
                    <a:pt x="46" y="26"/>
                  </a:lnTo>
                  <a:lnTo>
                    <a:pt x="65" y="26"/>
                  </a:lnTo>
                  <a:lnTo>
                    <a:pt x="68" y="18"/>
                  </a:lnTo>
                  <a:lnTo>
                    <a:pt x="28" y="18"/>
                  </a:lnTo>
                  <a:lnTo>
                    <a:pt x="28" y="2"/>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09" name="Freeform 3970">
              <a:extLst>
                <a:ext uri="{FF2B5EF4-FFF2-40B4-BE49-F238E27FC236}">
                  <a16:creationId xmlns:a16="http://schemas.microsoft.com/office/drawing/2014/main" id="{00000000-0008-0000-0000-0000F1030000}"/>
                </a:ext>
              </a:extLst>
            </xdr:cNvPr>
            <xdr:cNvSpPr>
              <a:spLocks/>
            </xdr:cNvSpPr>
          </xdr:nvSpPr>
          <xdr:spPr bwMode="auto">
            <a:xfrm>
              <a:off x="2111" y="55"/>
              <a:ext cx="73" cy="115"/>
            </a:xfrm>
            <a:custGeom>
              <a:avLst/>
              <a:gdLst>
                <a:gd name="T0" fmla="+- 0 2176 2111"/>
                <a:gd name="T1" fmla="*/ T0 w 73"/>
                <a:gd name="T2" fmla="+- 0 81 55"/>
                <a:gd name="T3" fmla="*/ 81 h 115"/>
                <a:gd name="T4" fmla="+- 0 2165 2111"/>
                <a:gd name="T5" fmla="*/ T4 w 73"/>
                <a:gd name="T6" fmla="+- 0 81 55"/>
                <a:gd name="T7" fmla="*/ 81 h 115"/>
                <a:gd name="T8" fmla="+- 0 2170 2111"/>
                <a:gd name="T9" fmla="*/ T8 w 73"/>
                <a:gd name="T10" fmla="+- 0 83 55"/>
                <a:gd name="T11" fmla="*/ 83 h 115"/>
                <a:gd name="T12" fmla="+- 0 2175 2111"/>
                <a:gd name="T13" fmla="*/ T12 w 73"/>
                <a:gd name="T14" fmla="+- 0 86 55"/>
                <a:gd name="T15" fmla="*/ 86 h 115"/>
                <a:gd name="T16" fmla="+- 0 2176 2111"/>
                <a:gd name="T17" fmla="*/ T16 w 73"/>
                <a:gd name="T18" fmla="+- 0 81 55"/>
                <a:gd name="T19" fmla="*/ 81 h 115"/>
              </a:gdLst>
              <a:ahLst/>
              <a:cxnLst>
                <a:cxn ang="0">
                  <a:pos x="T1" y="T3"/>
                </a:cxn>
                <a:cxn ang="0">
                  <a:pos x="T5" y="T7"/>
                </a:cxn>
                <a:cxn ang="0">
                  <a:pos x="T9" y="T11"/>
                </a:cxn>
                <a:cxn ang="0">
                  <a:pos x="T13" y="T15"/>
                </a:cxn>
                <a:cxn ang="0">
                  <a:pos x="T17" y="T19"/>
                </a:cxn>
              </a:cxnLst>
              <a:rect l="0" t="0" r="r" b="b"/>
              <a:pathLst>
                <a:path w="73" h="115">
                  <a:moveTo>
                    <a:pt x="65" y="26"/>
                  </a:moveTo>
                  <a:lnTo>
                    <a:pt x="54" y="26"/>
                  </a:lnTo>
                  <a:lnTo>
                    <a:pt x="59" y="28"/>
                  </a:lnTo>
                  <a:lnTo>
                    <a:pt x="64" y="31"/>
                  </a:lnTo>
                  <a:lnTo>
                    <a:pt x="65" y="26"/>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10" name="Freeform 3971">
              <a:extLst>
                <a:ext uri="{FF2B5EF4-FFF2-40B4-BE49-F238E27FC236}">
                  <a16:creationId xmlns:a16="http://schemas.microsoft.com/office/drawing/2014/main" id="{00000000-0008-0000-0000-0000F2030000}"/>
                </a:ext>
              </a:extLst>
            </xdr:cNvPr>
            <xdr:cNvSpPr>
              <a:spLocks/>
            </xdr:cNvSpPr>
          </xdr:nvSpPr>
          <xdr:spPr bwMode="auto">
            <a:xfrm>
              <a:off x="2111" y="55"/>
              <a:ext cx="73" cy="115"/>
            </a:xfrm>
            <a:custGeom>
              <a:avLst/>
              <a:gdLst>
                <a:gd name="T0" fmla="+- 0 2171 2111"/>
                <a:gd name="T1" fmla="*/ T0 w 73"/>
                <a:gd name="T2" fmla="+- 0 55 55"/>
                <a:gd name="T3" fmla="*/ 55 h 115"/>
                <a:gd name="T4" fmla="+- 0 2160 2111"/>
                <a:gd name="T5" fmla="*/ T4 w 73"/>
                <a:gd name="T6" fmla="+- 0 55 55"/>
                <a:gd name="T7" fmla="*/ 55 h 115"/>
                <a:gd name="T8" fmla="+- 0 2155 2111"/>
                <a:gd name="T9" fmla="*/ T8 w 73"/>
                <a:gd name="T10" fmla="+- 0 56 55"/>
                <a:gd name="T11" fmla="*/ 56 h 115"/>
                <a:gd name="T12" fmla="+- 0 2148 2111"/>
                <a:gd name="T13" fmla="*/ T12 w 73"/>
                <a:gd name="T14" fmla="+- 0 61 55"/>
                <a:gd name="T15" fmla="*/ 61 h 115"/>
                <a:gd name="T16" fmla="+- 0 2144 2111"/>
                <a:gd name="T17" fmla="*/ T16 w 73"/>
                <a:gd name="T18" fmla="+- 0 66 55"/>
                <a:gd name="T19" fmla="*/ 66 h 115"/>
                <a:gd name="T20" fmla="+- 0 2139 2111"/>
                <a:gd name="T21" fmla="*/ T20 w 73"/>
                <a:gd name="T22" fmla="+- 0 73 55"/>
                <a:gd name="T23" fmla="*/ 73 h 115"/>
                <a:gd name="T24" fmla="+- 0 2179 2111"/>
                <a:gd name="T25" fmla="*/ T24 w 73"/>
                <a:gd name="T26" fmla="+- 0 73 55"/>
                <a:gd name="T27" fmla="*/ 73 h 115"/>
                <a:gd name="T28" fmla="+- 0 2184 2111"/>
                <a:gd name="T29" fmla="*/ T28 w 73"/>
                <a:gd name="T30" fmla="+- 0 60 55"/>
                <a:gd name="T31" fmla="*/ 60 h 115"/>
                <a:gd name="T32" fmla="+- 0 2178 2111"/>
                <a:gd name="T33" fmla="*/ T32 w 73"/>
                <a:gd name="T34" fmla="+- 0 57 55"/>
                <a:gd name="T35" fmla="*/ 57 h 115"/>
                <a:gd name="T36" fmla="+- 0 2171 2111"/>
                <a:gd name="T37" fmla="*/ T36 w 73"/>
                <a:gd name="T38" fmla="+- 0 55 55"/>
                <a:gd name="T39" fmla="*/ 55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73" h="115">
                  <a:moveTo>
                    <a:pt x="60" y="0"/>
                  </a:moveTo>
                  <a:lnTo>
                    <a:pt x="49" y="0"/>
                  </a:lnTo>
                  <a:lnTo>
                    <a:pt x="44" y="1"/>
                  </a:lnTo>
                  <a:lnTo>
                    <a:pt x="37" y="6"/>
                  </a:lnTo>
                  <a:lnTo>
                    <a:pt x="33" y="11"/>
                  </a:lnTo>
                  <a:lnTo>
                    <a:pt x="28" y="18"/>
                  </a:lnTo>
                  <a:lnTo>
                    <a:pt x="68" y="18"/>
                  </a:lnTo>
                  <a:lnTo>
                    <a:pt x="73" y="5"/>
                  </a:lnTo>
                  <a:lnTo>
                    <a:pt x="67" y="2"/>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954" name="Group 953">
            <a:extLst>
              <a:ext uri="{FF2B5EF4-FFF2-40B4-BE49-F238E27FC236}">
                <a16:creationId xmlns:a16="http://schemas.microsoft.com/office/drawing/2014/main" id="{00000000-0008-0000-0000-0000BA030000}"/>
              </a:ext>
            </a:extLst>
          </xdr:cNvPr>
          <xdr:cNvGrpSpPr>
            <a:grpSpLocks/>
          </xdr:cNvGrpSpPr>
        </xdr:nvGrpSpPr>
        <xdr:grpSpPr bwMode="auto">
          <a:xfrm>
            <a:off x="2200" y="55"/>
            <a:ext cx="103" cy="115"/>
            <a:chOff x="2200" y="55"/>
            <a:chExt cx="103" cy="115"/>
          </a:xfrm>
        </xdr:grpSpPr>
        <xdr:sp macro="" textlink="">
          <xdr:nvSpPr>
            <xdr:cNvPr id="1003" name="Freeform 3973">
              <a:extLst>
                <a:ext uri="{FF2B5EF4-FFF2-40B4-BE49-F238E27FC236}">
                  <a16:creationId xmlns:a16="http://schemas.microsoft.com/office/drawing/2014/main" id="{00000000-0008-0000-0000-0000EB030000}"/>
                </a:ext>
              </a:extLst>
            </xdr:cNvPr>
            <xdr:cNvSpPr>
              <a:spLocks/>
            </xdr:cNvSpPr>
          </xdr:nvSpPr>
          <xdr:spPr bwMode="auto">
            <a:xfrm>
              <a:off x="2200" y="55"/>
              <a:ext cx="103" cy="115"/>
            </a:xfrm>
            <a:custGeom>
              <a:avLst/>
              <a:gdLst>
                <a:gd name="T0" fmla="+- 0 2228 2200"/>
                <a:gd name="T1" fmla="*/ T0 w 103"/>
                <a:gd name="T2" fmla="+- 0 57 55"/>
                <a:gd name="T3" fmla="*/ 57 h 115"/>
                <a:gd name="T4" fmla="+- 0 2200 2200"/>
                <a:gd name="T5" fmla="*/ T4 w 103"/>
                <a:gd name="T6" fmla="+- 0 57 55"/>
                <a:gd name="T7" fmla="*/ 57 h 115"/>
                <a:gd name="T8" fmla="+- 0 2200 2200"/>
                <a:gd name="T9" fmla="*/ T8 w 103"/>
                <a:gd name="T10" fmla="+- 0 169 55"/>
                <a:gd name="T11" fmla="*/ 169 h 115"/>
                <a:gd name="T12" fmla="+- 0 2230 2200"/>
                <a:gd name="T13" fmla="*/ T12 w 103"/>
                <a:gd name="T14" fmla="+- 0 169 55"/>
                <a:gd name="T15" fmla="*/ 169 h 115"/>
                <a:gd name="T16" fmla="+- 0 2230 2200"/>
                <a:gd name="T17" fmla="*/ T16 w 103"/>
                <a:gd name="T18" fmla="+- 0 106 55"/>
                <a:gd name="T19" fmla="*/ 106 h 115"/>
                <a:gd name="T20" fmla="+- 0 2231 2200"/>
                <a:gd name="T21" fmla="*/ T20 w 103"/>
                <a:gd name="T22" fmla="+- 0 98 55"/>
                <a:gd name="T23" fmla="*/ 98 h 115"/>
                <a:gd name="T24" fmla="+- 0 2234 2200"/>
                <a:gd name="T25" fmla="*/ T24 w 103"/>
                <a:gd name="T26" fmla="+- 0 88 55"/>
                <a:gd name="T27" fmla="*/ 88 h 115"/>
                <a:gd name="T28" fmla="+- 0 2236 2200"/>
                <a:gd name="T29" fmla="*/ T28 w 103"/>
                <a:gd name="T30" fmla="+- 0 85 55"/>
                <a:gd name="T31" fmla="*/ 85 h 115"/>
                <a:gd name="T32" fmla="+- 0 2245 2200"/>
                <a:gd name="T33" fmla="*/ T32 w 103"/>
                <a:gd name="T34" fmla="+- 0 79 55"/>
                <a:gd name="T35" fmla="*/ 79 h 115"/>
                <a:gd name="T36" fmla="+- 0 2249 2200"/>
                <a:gd name="T37" fmla="*/ T36 w 103"/>
                <a:gd name="T38" fmla="+- 0 78 55"/>
                <a:gd name="T39" fmla="*/ 78 h 115"/>
                <a:gd name="T40" fmla="+- 0 2300 2200"/>
                <a:gd name="T41" fmla="*/ T40 w 103"/>
                <a:gd name="T42" fmla="+- 0 78 55"/>
                <a:gd name="T43" fmla="*/ 78 h 115"/>
                <a:gd name="T44" fmla="+- 0 2300 2200"/>
                <a:gd name="T45" fmla="*/ T44 w 103"/>
                <a:gd name="T46" fmla="+- 0 75 55"/>
                <a:gd name="T47" fmla="*/ 75 h 115"/>
                <a:gd name="T48" fmla="+- 0 2299 2200"/>
                <a:gd name="T49" fmla="*/ T48 w 103"/>
                <a:gd name="T50" fmla="+- 0 74 55"/>
                <a:gd name="T51" fmla="*/ 74 h 115"/>
                <a:gd name="T52" fmla="+- 0 2228 2200"/>
                <a:gd name="T53" fmla="*/ T52 w 103"/>
                <a:gd name="T54" fmla="+- 0 74 55"/>
                <a:gd name="T55" fmla="*/ 74 h 115"/>
                <a:gd name="T56" fmla="+- 0 2228 2200"/>
                <a:gd name="T57" fmla="*/ T56 w 103"/>
                <a:gd name="T58" fmla="+- 0 57 55"/>
                <a:gd name="T59" fmla="*/ 57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03" h="115">
                  <a:moveTo>
                    <a:pt x="28" y="2"/>
                  </a:moveTo>
                  <a:lnTo>
                    <a:pt x="0" y="2"/>
                  </a:lnTo>
                  <a:lnTo>
                    <a:pt x="0" y="114"/>
                  </a:lnTo>
                  <a:lnTo>
                    <a:pt x="30" y="114"/>
                  </a:lnTo>
                  <a:lnTo>
                    <a:pt x="30" y="51"/>
                  </a:lnTo>
                  <a:lnTo>
                    <a:pt x="31" y="43"/>
                  </a:lnTo>
                  <a:lnTo>
                    <a:pt x="34" y="33"/>
                  </a:lnTo>
                  <a:lnTo>
                    <a:pt x="36" y="30"/>
                  </a:lnTo>
                  <a:lnTo>
                    <a:pt x="45" y="24"/>
                  </a:lnTo>
                  <a:lnTo>
                    <a:pt x="49" y="23"/>
                  </a:lnTo>
                  <a:lnTo>
                    <a:pt x="100" y="23"/>
                  </a:lnTo>
                  <a:lnTo>
                    <a:pt x="100" y="20"/>
                  </a:lnTo>
                  <a:lnTo>
                    <a:pt x="99" y="19"/>
                  </a:lnTo>
                  <a:lnTo>
                    <a:pt x="28" y="19"/>
                  </a:lnTo>
                  <a:lnTo>
                    <a:pt x="28" y="2"/>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04" name="Freeform 3974">
              <a:extLst>
                <a:ext uri="{FF2B5EF4-FFF2-40B4-BE49-F238E27FC236}">
                  <a16:creationId xmlns:a16="http://schemas.microsoft.com/office/drawing/2014/main" id="{00000000-0008-0000-0000-0000EC030000}"/>
                </a:ext>
              </a:extLst>
            </xdr:cNvPr>
            <xdr:cNvSpPr>
              <a:spLocks/>
            </xdr:cNvSpPr>
          </xdr:nvSpPr>
          <xdr:spPr bwMode="auto">
            <a:xfrm>
              <a:off x="2200" y="55"/>
              <a:ext cx="103" cy="115"/>
            </a:xfrm>
            <a:custGeom>
              <a:avLst/>
              <a:gdLst>
                <a:gd name="T0" fmla="+- 0 2300 2200"/>
                <a:gd name="T1" fmla="*/ T0 w 103"/>
                <a:gd name="T2" fmla="+- 0 78 55"/>
                <a:gd name="T3" fmla="*/ 78 h 115"/>
                <a:gd name="T4" fmla="+- 0 2258 2200"/>
                <a:gd name="T5" fmla="*/ T4 w 103"/>
                <a:gd name="T6" fmla="+- 0 78 55"/>
                <a:gd name="T7" fmla="*/ 78 h 115"/>
                <a:gd name="T8" fmla="+- 0 2262 2200"/>
                <a:gd name="T9" fmla="*/ T8 w 103"/>
                <a:gd name="T10" fmla="+- 0 79 55"/>
                <a:gd name="T11" fmla="*/ 79 h 115"/>
                <a:gd name="T12" fmla="+- 0 2267 2200"/>
                <a:gd name="T13" fmla="*/ T12 w 103"/>
                <a:gd name="T14" fmla="+- 0 82 55"/>
                <a:gd name="T15" fmla="*/ 82 h 115"/>
                <a:gd name="T16" fmla="+- 0 2270 2200"/>
                <a:gd name="T17" fmla="*/ T16 w 103"/>
                <a:gd name="T18" fmla="+- 0 85 55"/>
                <a:gd name="T19" fmla="*/ 85 h 115"/>
                <a:gd name="T20" fmla="+- 0 2272 2200"/>
                <a:gd name="T21" fmla="*/ T20 w 103"/>
                <a:gd name="T22" fmla="+- 0 92 55"/>
                <a:gd name="T23" fmla="*/ 92 h 115"/>
                <a:gd name="T24" fmla="+- 0 2273 2200"/>
                <a:gd name="T25" fmla="*/ T24 w 103"/>
                <a:gd name="T26" fmla="+- 0 100 55"/>
                <a:gd name="T27" fmla="*/ 100 h 115"/>
                <a:gd name="T28" fmla="+- 0 2273 2200"/>
                <a:gd name="T29" fmla="*/ T28 w 103"/>
                <a:gd name="T30" fmla="+- 0 169 55"/>
                <a:gd name="T31" fmla="*/ 169 h 115"/>
                <a:gd name="T32" fmla="+- 0 2302 2200"/>
                <a:gd name="T33" fmla="*/ T32 w 103"/>
                <a:gd name="T34" fmla="+- 0 169 55"/>
                <a:gd name="T35" fmla="*/ 169 h 115"/>
                <a:gd name="T36" fmla="+- 0 2302 2200"/>
                <a:gd name="T37" fmla="*/ T36 w 103"/>
                <a:gd name="T38" fmla="+- 0 91 55"/>
                <a:gd name="T39" fmla="*/ 91 h 115"/>
                <a:gd name="T40" fmla="+- 0 2302 2200"/>
                <a:gd name="T41" fmla="*/ T40 w 103"/>
                <a:gd name="T42" fmla="+- 0 85 55"/>
                <a:gd name="T43" fmla="*/ 85 h 115"/>
                <a:gd name="T44" fmla="+- 0 2300 2200"/>
                <a:gd name="T45" fmla="*/ T44 w 103"/>
                <a:gd name="T46" fmla="+- 0 78 55"/>
                <a:gd name="T47" fmla="*/ 7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03" h="115">
                  <a:moveTo>
                    <a:pt x="100" y="23"/>
                  </a:moveTo>
                  <a:lnTo>
                    <a:pt x="58" y="23"/>
                  </a:lnTo>
                  <a:lnTo>
                    <a:pt x="62" y="24"/>
                  </a:lnTo>
                  <a:lnTo>
                    <a:pt x="67" y="27"/>
                  </a:lnTo>
                  <a:lnTo>
                    <a:pt x="70" y="30"/>
                  </a:lnTo>
                  <a:lnTo>
                    <a:pt x="72" y="37"/>
                  </a:lnTo>
                  <a:lnTo>
                    <a:pt x="73" y="45"/>
                  </a:lnTo>
                  <a:lnTo>
                    <a:pt x="73" y="114"/>
                  </a:lnTo>
                  <a:lnTo>
                    <a:pt x="102" y="114"/>
                  </a:lnTo>
                  <a:lnTo>
                    <a:pt x="102" y="36"/>
                  </a:lnTo>
                  <a:lnTo>
                    <a:pt x="102" y="30"/>
                  </a:lnTo>
                  <a:lnTo>
                    <a:pt x="100" y="2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05" name="Freeform 3975">
              <a:extLst>
                <a:ext uri="{FF2B5EF4-FFF2-40B4-BE49-F238E27FC236}">
                  <a16:creationId xmlns:a16="http://schemas.microsoft.com/office/drawing/2014/main" id="{00000000-0008-0000-0000-0000ED030000}"/>
                </a:ext>
              </a:extLst>
            </xdr:cNvPr>
            <xdr:cNvSpPr>
              <a:spLocks/>
            </xdr:cNvSpPr>
          </xdr:nvSpPr>
          <xdr:spPr bwMode="auto">
            <a:xfrm>
              <a:off x="2200" y="55"/>
              <a:ext cx="103" cy="115"/>
            </a:xfrm>
            <a:custGeom>
              <a:avLst/>
              <a:gdLst>
                <a:gd name="T0" fmla="+- 0 2271 2200"/>
                <a:gd name="T1" fmla="*/ T0 w 103"/>
                <a:gd name="T2" fmla="+- 0 55 55"/>
                <a:gd name="T3" fmla="*/ 55 h 115"/>
                <a:gd name="T4" fmla="+- 0 2265 2200"/>
                <a:gd name="T5" fmla="*/ T4 w 103"/>
                <a:gd name="T6" fmla="+- 0 55 55"/>
                <a:gd name="T7" fmla="*/ 55 h 115"/>
                <a:gd name="T8" fmla="+- 0 2254 2200"/>
                <a:gd name="T9" fmla="*/ T8 w 103"/>
                <a:gd name="T10" fmla="+- 0 56 55"/>
                <a:gd name="T11" fmla="*/ 56 h 115"/>
                <a:gd name="T12" fmla="+- 0 2244 2200"/>
                <a:gd name="T13" fmla="*/ T12 w 103"/>
                <a:gd name="T14" fmla="+- 0 60 55"/>
                <a:gd name="T15" fmla="*/ 60 h 115"/>
                <a:gd name="T16" fmla="+- 0 2236 2200"/>
                <a:gd name="T17" fmla="*/ T16 w 103"/>
                <a:gd name="T18" fmla="+- 0 66 55"/>
                <a:gd name="T19" fmla="*/ 66 h 115"/>
                <a:gd name="T20" fmla="+- 0 2228 2200"/>
                <a:gd name="T21" fmla="*/ T20 w 103"/>
                <a:gd name="T22" fmla="+- 0 74 55"/>
                <a:gd name="T23" fmla="*/ 74 h 115"/>
                <a:gd name="T24" fmla="+- 0 2299 2200"/>
                <a:gd name="T25" fmla="*/ T24 w 103"/>
                <a:gd name="T26" fmla="+- 0 74 55"/>
                <a:gd name="T27" fmla="*/ 74 h 115"/>
                <a:gd name="T28" fmla="+- 0 2271 2200"/>
                <a:gd name="T29" fmla="*/ T28 w 103"/>
                <a:gd name="T30" fmla="+- 0 55 55"/>
                <a:gd name="T31" fmla="*/ 55 h 115"/>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103" h="115">
                  <a:moveTo>
                    <a:pt x="71" y="0"/>
                  </a:moveTo>
                  <a:lnTo>
                    <a:pt x="65" y="0"/>
                  </a:lnTo>
                  <a:lnTo>
                    <a:pt x="54" y="1"/>
                  </a:lnTo>
                  <a:lnTo>
                    <a:pt x="44" y="5"/>
                  </a:lnTo>
                  <a:lnTo>
                    <a:pt x="36" y="11"/>
                  </a:lnTo>
                  <a:lnTo>
                    <a:pt x="28" y="19"/>
                  </a:lnTo>
                  <a:lnTo>
                    <a:pt x="99" y="19"/>
                  </a:lnTo>
                  <a:lnTo>
                    <a:pt x="7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1006" name="Picture 1005">
              <a:extLst>
                <a:ext uri="{FF2B5EF4-FFF2-40B4-BE49-F238E27FC236}">
                  <a16:creationId xmlns:a16="http://schemas.microsoft.com/office/drawing/2014/main" id="{00000000-0008-0000-0000-0000E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368" y="15"/>
              <a:ext cx="672" cy="15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07" name="Picture 1006">
              <a:extLst>
                <a:ext uri="{FF2B5EF4-FFF2-40B4-BE49-F238E27FC236}">
                  <a16:creationId xmlns:a16="http://schemas.microsoft.com/office/drawing/2014/main" id="{00000000-0008-0000-0000-0000EF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065" y="0"/>
              <a:ext cx="218" cy="184"/>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955" name="Group 954">
            <a:extLst>
              <a:ext uri="{FF2B5EF4-FFF2-40B4-BE49-F238E27FC236}">
                <a16:creationId xmlns:a16="http://schemas.microsoft.com/office/drawing/2014/main" id="{00000000-0008-0000-0000-0000BB030000}"/>
              </a:ext>
            </a:extLst>
          </xdr:cNvPr>
          <xdr:cNvGrpSpPr>
            <a:grpSpLocks/>
          </xdr:cNvGrpSpPr>
        </xdr:nvGrpSpPr>
        <xdr:grpSpPr bwMode="auto">
          <a:xfrm>
            <a:off x="4" y="243"/>
            <a:ext cx="118" cy="142"/>
            <a:chOff x="4" y="243"/>
            <a:chExt cx="118" cy="142"/>
          </a:xfrm>
        </xdr:grpSpPr>
        <xdr:sp macro="" textlink="">
          <xdr:nvSpPr>
            <xdr:cNvPr id="1001" name="Freeform 3979">
              <a:extLst>
                <a:ext uri="{FF2B5EF4-FFF2-40B4-BE49-F238E27FC236}">
                  <a16:creationId xmlns:a16="http://schemas.microsoft.com/office/drawing/2014/main" id="{00000000-0008-0000-0000-0000E9030000}"/>
                </a:ext>
              </a:extLst>
            </xdr:cNvPr>
            <xdr:cNvSpPr>
              <a:spLocks/>
            </xdr:cNvSpPr>
          </xdr:nvSpPr>
          <xdr:spPr bwMode="auto">
            <a:xfrm>
              <a:off x="4" y="243"/>
              <a:ext cx="118" cy="142"/>
            </a:xfrm>
            <a:custGeom>
              <a:avLst/>
              <a:gdLst>
                <a:gd name="T0" fmla="+- 0 64 4"/>
                <a:gd name="T1" fmla="*/ T0 w 118"/>
                <a:gd name="T2" fmla="+- 0 243 243"/>
                <a:gd name="T3" fmla="*/ 243 h 142"/>
                <a:gd name="T4" fmla="+- 0 4 4"/>
                <a:gd name="T5" fmla="*/ T4 w 118"/>
                <a:gd name="T6" fmla="+- 0 243 243"/>
                <a:gd name="T7" fmla="*/ 243 h 142"/>
                <a:gd name="T8" fmla="+- 0 4 4"/>
                <a:gd name="T9" fmla="*/ T8 w 118"/>
                <a:gd name="T10" fmla="+- 0 385 243"/>
                <a:gd name="T11" fmla="*/ 385 h 142"/>
                <a:gd name="T12" fmla="+- 0 55 4"/>
                <a:gd name="T13" fmla="*/ T12 w 118"/>
                <a:gd name="T14" fmla="+- 0 385 243"/>
                <a:gd name="T15" fmla="*/ 385 h 142"/>
                <a:gd name="T16" fmla="+- 0 73 4"/>
                <a:gd name="T17" fmla="*/ T16 w 118"/>
                <a:gd name="T18" fmla="+- 0 383 243"/>
                <a:gd name="T19" fmla="*/ 383 h 142"/>
                <a:gd name="T20" fmla="+- 0 87 4"/>
                <a:gd name="T21" fmla="*/ T20 w 118"/>
                <a:gd name="T22" fmla="+- 0 379 243"/>
                <a:gd name="T23" fmla="*/ 379 h 142"/>
                <a:gd name="T24" fmla="+- 0 98 4"/>
                <a:gd name="T25" fmla="*/ T24 w 118"/>
                <a:gd name="T26" fmla="+- 0 372 243"/>
                <a:gd name="T27" fmla="*/ 372 h 142"/>
                <a:gd name="T28" fmla="+- 0 102 4"/>
                <a:gd name="T29" fmla="*/ T28 w 118"/>
                <a:gd name="T30" fmla="+- 0 368 243"/>
                <a:gd name="T31" fmla="*/ 368 h 142"/>
                <a:gd name="T32" fmla="+- 0 23 4"/>
                <a:gd name="T33" fmla="*/ T32 w 118"/>
                <a:gd name="T34" fmla="+- 0 368 243"/>
                <a:gd name="T35" fmla="*/ 368 h 142"/>
                <a:gd name="T36" fmla="+- 0 23 4"/>
                <a:gd name="T37" fmla="*/ T36 w 118"/>
                <a:gd name="T38" fmla="+- 0 260 243"/>
                <a:gd name="T39" fmla="*/ 260 h 142"/>
                <a:gd name="T40" fmla="+- 0 103 4"/>
                <a:gd name="T41" fmla="*/ T40 w 118"/>
                <a:gd name="T42" fmla="+- 0 260 243"/>
                <a:gd name="T43" fmla="*/ 260 h 142"/>
                <a:gd name="T44" fmla="+- 0 99 4"/>
                <a:gd name="T45" fmla="*/ T44 w 118"/>
                <a:gd name="T46" fmla="+- 0 255 243"/>
                <a:gd name="T47" fmla="*/ 255 h 142"/>
                <a:gd name="T48" fmla="+- 0 93 4"/>
                <a:gd name="T49" fmla="*/ T48 w 118"/>
                <a:gd name="T50" fmla="+- 0 250 243"/>
                <a:gd name="T51" fmla="*/ 250 h 142"/>
                <a:gd name="T52" fmla="+- 0 86 4"/>
                <a:gd name="T53" fmla="*/ T52 w 118"/>
                <a:gd name="T54" fmla="+- 0 247 243"/>
                <a:gd name="T55" fmla="*/ 247 h 142"/>
                <a:gd name="T56" fmla="+- 0 72 4"/>
                <a:gd name="T57" fmla="*/ T56 w 118"/>
                <a:gd name="T58" fmla="+- 0 243 243"/>
                <a:gd name="T59" fmla="*/ 243 h 142"/>
                <a:gd name="T60" fmla="+- 0 64 4"/>
                <a:gd name="T61" fmla="*/ T60 w 118"/>
                <a:gd name="T62" fmla="+- 0 243 243"/>
                <a:gd name="T63" fmla="*/ 243 h 14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118" h="142">
                  <a:moveTo>
                    <a:pt x="60" y="0"/>
                  </a:moveTo>
                  <a:lnTo>
                    <a:pt x="0" y="0"/>
                  </a:lnTo>
                  <a:lnTo>
                    <a:pt x="0" y="142"/>
                  </a:lnTo>
                  <a:lnTo>
                    <a:pt x="51" y="142"/>
                  </a:lnTo>
                  <a:lnTo>
                    <a:pt x="69" y="140"/>
                  </a:lnTo>
                  <a:lnTo>
                    <a:pt x="83" y="136"/>
                  </a:lnTo>
                  <a:lnTo>
                    <a:pt x="94" y="129"/>
                  </a:lnTo>
                  <a:lnTo>
                    <a:pt x="98" y="125"/>
                  </a:lnTo>
                  <a:lnTo>
                    <a:pt x="19" y="125"/>
                  </a:lnTo>
                  <a:lnTo>
                    <a:pt x="19" y="17"/>
                  </a:lnTo>
                  <a:lnTo>
                    <a:pt x="99" y="17"/>
                  </a:lnTo>
                  <a:lnTo>
                    <a:pt x="95" y="12"/>
                  </a:lnTo>
                  <a:lnTo>
                    <a:pt x="89" y="7"/>
                  </a:lnTo>
                  <a:lnTo>
                    <a:pt x="82" y="4"/>
                  </a:lnTo>
                  <a:lnTo>
                    <a:pt x="68" y="0"/>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02" name="Freeform 3980">
              <a:extLst>
                <a:ext uri="{FF2B5EF4-FFF2-40B4-BE49-F238E27FC236}">
                  <a16:creationId xmlns:a16="http://schemas.microsoft.com/office/drawing/2014/main" id="{00000000-0008-0000-0000-0000EA030000}"/>
                </a:ext>
              </a:extLst>
            </xdr:cNvPr>
            <xdr:cNvSpPr>
              <a:spLocks/>
            </xdr:cNvSpPr>
          </xdr:nvSpPr>
          <xdr:spPr bwMode="auto">
            <a:xfrm>
              <a:off x="4" y="243"/>
              <a:ext cx="118" cy="142"/>
            </a:xfrm>
            <a:custGeom>
              <a:avLst/>
              <a:gdLst>
                <a:gd name="T0" fmla="+- 0 103 4"/>
                <a:gd name="T1" fmla="*/ T0 w 118"/>
                <a:gd name="T2" fmla="+- 0 260 243"/>
                <a:gd name="T3" fmla="*/ 260 h 142"/>
                <a:gd name="T4" fmla="+- 0 64 4"/>
                <a:gd name="T5" fmla="*/ T4 w 118"/>
                <a:gd name="T6" fmla="+- 0 260 243"/>
                <a:gd name="T7" fmla="*/ 260 h 142"/>
                <a:gd name="T8" fmla="+- 0 72 4"/>
                <a:gd name="T9" fmla="*/ T8 w 118"/>
                <a:gd name="T10" fmla="+- 0 261 243"/>
                <a:gd name="T11" fmla="*/ 261 h 142"/>
                <a:gd name="T12" fmla="+- 0 77 4"/>
                <a:gd name="T13" fmla="*/ T12 w 118"/>
                <a:gd name="T14" fmla="+- 0 262 243"/>
                <a:gd name="T15" fmla="*/ 262 h 142"/>
                <a:gd name="T16" fmla="+- 0 87 4"/>
                <a:gd name="T17" fmla="*/ T16 w 118"/>
                <a:gd name="T18" fmla="+- 0 268 243"/>
                <a:gd name="T19" fmla="*/ 268 h 142"/>
                <a:gd name="T20" fmla="+- 0 94 4"/>
                <a:gd name="T21" fmla="*/ T20 w 118"/>
                <a:gd name="T22" fmla="+- 0 278 243"/>
                <a:gd name="T23" fmla="*/ 278 h 142"/>
                <a:gd name="T24" fmla="+- 0 100 4"/>
                <a:gd name="T25" fmla="*/ T24 w 118"/>
                <a:gd name="T26" fmla="+- 0 293 243"/>
                <a:gd name="T27" fmla="*/ 293 h 142"/>
                <a:gd name="T28" fmla="+- 0 102 4"/>
                <a:gd name="T29" fmla="*/ T28 w 118"/>
                <a:gd name="T30" fmla="+- 0 313 243"/>
                <a:gd name="T31" fmla="*/ 313 h 142"/>
                <a:gd name="T32" fmla="+- 0 101 4"/>
                <a:gd name="T33" fmla="*/ T32 w 118"/>
                <a:gd name="T34" fmla="+- 0 327 243"/>
                <a:gd name="T35" fmla="*/ 327 h 142"/>
                <a:gd name="T36" fmla="+- 0 72 4"/>
                <a:gd name="T37" fmla="*/ T36 w 118"/>
                <a:gd name="T38" fmla="+- 0 368 243"/>
                <a:gd name="T39" fmla="*/ 368 h 142"/>
                <a:gd name="T40" fmla="+- 0 102 4"/>
                <a:gd name="T41" fmla="*/ T40 w 118"/>
                <a:gd name="T42" fmla="+- 0 368 243"/>
                <a:gd name="T43" fmla="*/ 368 h 142"/>
                <a:gd name="T44" fmla="+- 0 121 4"/>
                <a:gd name="T45" fmla="*/ T44 w 118"/>
                <a:gd name="T46" fmla="+- 0 313 243"/>
                <a:gd name="T47" fmla="*/ 313 h 142"/>
                <a:gd name="T48" fmla="+- 0 120 4"/>
                <a:gd name="T49" fmla="*/ T48 w 118"/>
                <a:gd name="T50" fmla="+- 0 295 243"/>
                <a:gd name="T51" fmla="*/ 295 h 142"/>
                <a:gd name="T52" fmla="+- 0 115 4"/>
                <a:gd name="T53" fmla="*/ T52 w 118"/>
                <a:gd name="T54" fmla="+- 0 279 243"/>
                <a:gd name="T55" fmla="*/ 279 h 142"/>
                <a:gd name="T56" fmla="+- 0 109 4"/>
                <a:gd name="T57" fmla="*/ T56 w 118"/>
                <a:gd name="T58" fmla="+- 0 266 243"/>
                <a:gd name="T59" fmla="*/ 266 h 142"/>
                <a:gd name="T60" fmla="+- 0 103 4"/>
                <a:gd name="T61" fmla="*/ T60 w 118"/>
                <a:gd name="T62" fmla="+- 0 260 243"/>
                <a:gd name="T63" fmla="*/ 260 h 14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118" h="142">
                  <a:moveTo>
                    <a:pt x="99" y="17"/>
                  </a:moveTo>
                  <a:lnTo>
                    <a:pt x="60" y="17"/>
                  </a:lnTo>
                  <a:lnTo>
                    <a:pt x="68" y="18"/>
                  </a:lnTo>
                  <a:lnTo>
                    <a:pt x="73" y="19"/>
                  </a:lnTo>
                  <a:lnTo>
                    <a:pt x="83" y="25"/>
                  </a:lnTo>
                  <a:lnTo>
                    <a:pt x="90" y="35"/>
                  </a:lnTo>
                  <a:lnTo>
                    <a:pt x="96" y="50"/>
                  </a:lnTo>
                  <a:lnTo>
                    <a:pt x="98" y="70"/>
                  </a:lnTo>
                  <a:lnTo>
                    <a:pt x="97" y="84"/>
                  </a:lnTo>
                  <a:lnTo>
                    <a:pt x="68" y="125"/>
                  </a:lnTo>
                  <a:lnTo>
                    <a:pt x="98" y="125"/>
                  </a:lnTo>
                  <a:lnTo>
                    <a:pt x="117" y="70"/>
                  </a:lnTo>
                  <a:lnTo>
                    <a:pt x="116" y="52"/>
                  </a:lnTo>
                  <a:lnTo>
                    <a:pt x="111" y="36"/>
                  </a:lnTo>
                  <a:lnTo>
                    <a:pt x="105" y="23"/>
                  </a:lnTo>
                  <a:lnTo>
                    <a:pt x="99" y="1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956" name="Group 955">
            <a:extLst>
              <a:ext uri="{FF2B5EF4-FFF2-40B4-BE49-F238E27FC236}">
                <a16:creationId xmlns:a16="http://schemas.microsoft.com/office/drawing/2014/main" id="{00000000-0008-0000-0000-0000BC030000}"/>
              </a:ext>
            </a:extLst>
          </xdr:cNvPr>
          <xdr:cNvGrpSpPr>
            <a:grpSpLocks/>
          </xdr:cNvGrpSpPr>
        </xdr:nvGrpSpPr>
        <xdr:grpSpPr bwMode="auto">
          <a:xfrm>
            <a:off x="133" y="280"/>
            <a:ext cx="95" cy="108"/>
            <a:chOff x="133" y="280"/>
            <a:chExt cx="95" cy="108"/>
          </a:xfrm>
        </xdr:grpSpPr>
        <xdr:sp macro="" textlink="">
          <xdr:nvSpPr>
            <xdr:cNvPr id="998" name="Freeform 3982">
              <a:extLst>
                <a:ext uri="{FF2B5EF4-FFF2-40B4-BE49-F238E27FC236}">
                  <a16:creationId xmlns:a16="http://schemas.microsoft.com/office/drawing/2014/main" id="{00000000-0008-0000-0000-0000E6030000}"/>
                </a:ext>
              </a:extLst>
            </xdr:cNvPr>
            <xdr:cNvSpPr>
              <a:spLocks/>
            </xdr:cNvSpPr>
          </xdr:nvSpPr>
          <xdr:spPr bwMode="auto">
            <a:xfrm>
              <a:off x="133" y="280"/>
              <a:ext cx="95" cy="108"/>
            </a:xfrm>
            <a:custGeom>
              <a:avLst/>
              <a:gdLst>
                <a:gd name="T0" fmla="+- 0 195 133"/>
                <a:gd name="T1" fmla="*/ T0 w 95"/>
                <a:gd name="T2" fmla="+- 0 280 280"/>
                <a:gd name="T3" fmla="*/ 280 h 108"/>
                <a:gd name="T4" fmla="+- 0 167 133"/>
                <a:gd name="T5" fmla="*/ T4 w 95"/>
                <a:gd name="T6" fmla="+- 0 280 280"/>
                <a:gd name="T7" fmla="*/ 280 h 108"/>
                <a:gd name="T8" fmla="+- 0 155 133"/>
                <a:gd name="T9" fmla="*/ T8 w 95"/>
                <a:gd name="T10" fmla="+- 0 284 280"/>
                <a:gd name="T11" fmla="*/ 284 h 108"/>
                <a:gd name="T12" fmla="+- 0 133 133"/>
                <a:gd name="T13" fmla="*/ T12 w 95"/>
                <a:gd name="T14" fmla="+- 0 334 280"/>
                <a:gd name="T15" fmla="*/ 334 h 108"/>
                <a:gd name="T16" fmla="+- 0 137 133"/>
                <a:gd name="T17" fmla="*/ T16 w 95"/>
                <a:gd name="T18" fmla="+- 0 356 280"/>
                <a:gd name="T19" fmla="*/ 356 h 108"/>
                <a:gd name="T20" fmla="+- 0 146 133"/>
                <a:gd name="T21" fmla="*/ T20 w 95"/>
                <a:gd name="T22" fmla="+- 0 373 280"/>
                <a:gd name="T23" fmla="*/ 373 h 108"/>
                <a:gd name="T24" fmla="+- 0 162 133"/>
                <a:gd name="T25" fmla="*/ T24 w 95"/>
                <a:gd name="T26" fmla="+- 0 383 280"/>
                <a:gd name="T27" fmla="*/ 383 h 108"/>
                <a:gd name="T28" fmla="+- 0 182 133"/>
                <a:gd name="T29" fmla="*/ T28 w 95"/>
                <a:gd name="T30" fmla="+- 0 387 280"/>
                <a:gd name="T31" fmla="*/ 387 h 108"/>
                <a:gd name="T32" fmla="+- 0 198 133"/>
                <a:gd name="T33" fmla="*/ T32 w 95"/>
                <a:gd name="T34" fmla="+- 0 385 280"/>
                <a:gd name="T35" fmla="*/ 385 h 108"/>
                <a:gd name="T36" fmla="+- 0 211 133"/>
                <a:gd name="T37" fmla="*/ T36 w 95"/>
                <a:gd name="T38" fmla="+- 0 378 280"/>
                <a:gd name="T39" fmla="*/ 378 h 108"/>
                <a:gd name="T40" fmla="+- 0 217 133"/>
                <a:gd name="T41" fmla="*/ T40 w 95"/>
                <a:gd name="T42" fmla="+- 0 372 280"/>
                <a:gd name="T43" fmla="*/ 372 h 108"/>
                <a:gd name="T44" fmla="+- 0 182 133"/>
                <a:gd name="T45" fmla="*/ T44 w 95"/>
                <a:gd name="T46" fmla="+- 0 372 280"/>
                <a:gd name="T47" fmla="*/ 372 h 108"/>
                <a:gd name="T48" fmla="+- 0 170 133"/>
                <a:gd name="T49" fmla="*/ T48 w 95"/>
                <a:gd name="T50" fmla="+- 0 370 280"/>
                <a:gd name="T51" fmla="*/ 370 h 108"/>
                <a:gd name="T52" fmla="+- 0 161 133"/>
                <a:gd name="T53" fmla="*/ T52 w 95"/>
                <a:gd name="T54" fmla="+- 0 364 280"/>
                <a:gd name="T55" fmla="*/ 364 h 108"/>
                <a:gd name="T56" fmla="+- 0 154 133"/>
                <a:gd name="T57" fmla="*/ T56 w 95"/>
                <a:gd name="T58" fmla="+- 0 353 280"/>
                <a:gd name="T59" fmla="*/ 353 h 108"/>
                <a:gd name="T60" fmla="+- 0 151 133"/>
                <a:gd name="T61" fmla="*/ T60 w 95"/>
                <a:gd name="T62" fmla="+- 0 338 280"/>
                <a:gd name="T63" fmla="*/ 338 h 108"/>
                <a:gd name="T64" fmla="+- 0 228 133"/>
                <a:gd name="T65" fmla="*/ T64 w 95"/>
                <a:gd name="T66" fmla="+- 0 338 280"/>
                <a:gd name="T67" fmla="*/ 338 h 108"/>
                <a:gd name="T68" fmla="+- 0 228 133"/>
                <a:gd name="T69" fmla="*/ T68 w 95"/>
                <a:gd name="T70" fmla="+- 0 336 280"/>
                <a:gd name="T71" fmla="*/ 336 h 108"/>
                <a:gd name="T72" fmla="+- 0 228 133"/>
                <a:gd name="T73" fmla="*/ T72 w 95"/>
                <a:gd name="T74" fmla="+- 0 333 280"/>
                <a:gd name="T75" fmla="*/ 333 h 108"/>
                <a:gd name="T76" fmla="+- 0 227 133"/>
                <a:gd name="T77" fmla="*/ T76 w 95"/>
                <a:gd name="T78" fmla="+- 0 323 280"/>
                <a:gd name="T79" fmla="*/ 323 h 108"/>
                <a:gd name="T80" fmla="+- 0 152 133"/>
                <a:gd name="T81" fmla="*/ T80 w 95"/>
                <a:gd name="T82" fmla="+- 0 323 280"/>
                <a:gd name="T83" fmla="*/ 323 h 108"/>
                <a:gd name="T84" fmla="+- 0 155 133"/>
                <a:gd name="T85" fmla="*/ T84 w 95"/>
                <a:gd name="T86" fmla="+- 0 311 280"/>
                <a:gd name="T87" fmla="*/ 311 h 108"/>
                <a:gd name="T88" fmla="+- 0 161 133"/>
                <a:gd name="T89" fmla="*/ T88 w 95"/>
                <a:gd name="T90" fmla="+- 0 302 280"/>
                <a:gd name="T91" fmla="*/ 302 h 108"/>
                <a:gd name="T92" fmla="+- 0 170 133"/>
                <a:gd name="T93" fmla="*/ T92 w 95"/>
                <a:gd name="T94" fmla="+- 0 296 280"/>
                <a:gd name="T95" fmla="*/ 296 h 108"/>
                <a:gd name="T96" fmla="+- 0 181 133"/>
                <a:gd name="T97" fmla="*/ T96 w 95"/>
                <a:gd name="T98" fmla="+- 0 294 280"/>
                <a:gd name="T99" fmla="*/ 294 h 108"/>
                <a:gd name="T100" fmla="+- 0 215 133"/>
                <a:gd name="T101" fmla="*/ T100 w 95"/>
                <a:gd name="T102" fmla="+- 0 294 280"/>
                <a:gd name="T103" fmla="*/ 294 h 108"/>
                <a:gd name="T104" fmla="+- 0 206 133"/>
                <a:gd name="T105" fmla="*/ T104 w 95"/>
                <a:gd name="T106" fmla="+- 0 284 280"/>
                <a:gd name="T107" fmla="*/ 284 h 108"/>
                <a:gd name="T108" fmla="+- 0 195 133"/>
                <a:gd name="T109" fmla="*/ T108 w 95"/>
                <a:gd name="T110" fmla="+- 0 280 280"/>
                <a:gd name="T111" fmla="*/ 280 h 10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95" h="108">
                  <a:moveTo>
                    <a:pt x="62" y="0"/>
                  </a:moveTo>
                  <a:lnTo>
                    <a:pt x="34" y="0"/>
                  </a:lnTo>
                  <a:lnTo>
                    <a:pt x="22" y="4"/>
                  </a:lnTo>
                  <a:lnTo>
                    <a:pt x="0" y="54"/>
                  </a:lnTo>
                  <a:lnTo>
                    <a:pt x="4" y="76"/>
                  </a:lnTo>
                  <a:lnTo>
                    <a:pt x="13" y="93"/>
                  </a:lnTo>
                  <a:lnTo>
                    <a:pt x="29" y="103"/>
                  </a:lnTo>
                  <a:lnTo>
                    <a:pt x="49" y="107"/>
                  </a:lnTo>
                  <a:lnTo>
                    <a:pt x="65" y="105"/>
                  </a:lnTo>
                  <a:lnTo>
                    <a:pt x="78" y="98"/>
                  </a:lnTo>
                  <a:lnTo>
                    <a:pt x="84" y="92"/>
                  </a:lnTo>
                  <a:lnTo>
                    <a:pt x="49" y="92"/>
                  </a:lnTo>
                  <a:lnTo>
                    <a:pt x="37" y="90"/>
                  </a:lnTo>
                  <a:lnTo>
                    <a:pt x="28" y="84"/>
                  </a:lnTo>
                  <a:lnTo>
                    <a:pt x="21" y="73"/>
                  </a:lnTo>
                  <a:lnTo>
                    <a:pt x="18" y="58"/>
                  </a:lnTo>
                  <a:lnTo>
                    <a:pt x="95" y="58"/>
                  </a:lnTo>
                  <a:lnTo>
                    <a:pt x="95" y="56"/>
                  </a:lnTo>
                  <a:lnTo>
                    <a:pt x="95" y="53"/>
                  </a:lnTo>
                  <a:lnTo>
                    <a:pt x="94" y="43"/>
                  </a:lnTo>
                  <a:lnTo>
                    <a:pt x="19" y="43"/>
                  </a:lnTo>
                  <a:lnTo>
                    <a:pt x="22" y="31"/>
                  </a:lnTo>
                  <a:lnTo>
                    <a:pt x="28" y="22"/>
                  </a:lnTo>
                  <a:lnTo>
                    <a:pt x="37" y="16"/>
                  </a:lnTo>
                  <a:lnTo>
                    <a:pt x="48" y="14"/>
                  </a:lnTo>
                  <a:lnTo>
                    <a:pt x="82" y="14"/>
                  </a:lnTo>
                  <a:lnTo>
                    <a:pt x="73" y="4"/>
                  </a:lnTo>
                  <a:lnTo>
                    <a:pt x="6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99" name="Freeform 3983">
              <a:extLst>
                <a:ext uri="{FF2B5EF4-FFF2-40B4-BE49-F238E27FC236}">
                  <a16:creationId xmlns:a16="http://schemas.microsoft.com/office/drawing/2014/main" id="{00000000-0008-0000-0000-0000E7030000}"/>
                </a:ext>
              </a:extLst>
            </xdr:cNvPr>
            <xdr:cNvSpPr>
              <a:spLocks/>
            </xdr:cNvSpPr>
          </xdr:nvSpPr>
          <xdr:spPr bwMode="auto">
            <a:xfrm>
              <a:off x="133" y="280"/>
              <a:ext cx="95" cy="108"/>
            </a:xfrm>
            <a:custGeom>
              <a:avLst/>
              <a:gdLst>
                <a:gd name="T0" fmla="+- 0 209 133"/>
                <a:gd name="T1" fmla="*/ T0 w 95"/>
                <a:gd name="T2" fmla="+- 0 351 280"/>
                <a:gd name="T3" fmla="*/ 351 h 108"/>
                <a:gd name="T4" fmla="+- 0 204 133"/>
                <a:gd name="T5" fmla="*/ T4 w 95"/>
                <a:gd name="T6" fmla="+- 0 366 280"/>
                <a:gd name="T7" fmla="*/ 366 h 108"/>
                <a:gd name="T8" fmla="+- 0 195 133"/>
                <a:gd name="T9" fmla="*/ T8 w 95"/>
                <a:gd name="T10" fmla="+- 0 372 280"/>
                <a:gd name="T11" fmla="*/ 372 h 108"/>
                <a:gd name="T12" fmla="+- 0 217 133"/>
                <a:gd name="T13" fmla="*/ T12 w 95"/>
                <a:gd name="T14" fmla="+- 0 372 280"/>
                <a:gd name="T15" fmla="*/ 372 h 108"/>
                <a:gd name="T16" fmla="+- 0 221 133"/>
                <a:gd name="T17" fmla="*/ T16 w 95"/>
                <a:gd name="T18" fmla="+- 0 368 280"/>
                <a:gd name="T19" fmla="*/ 368 h 108"/>
                <a:gd name="T20" fmla="+- 0 227 133"/>
                <a:gd name="T21" fmla="*/ T20 w 95"/>
                <a:gd name="T22" fmla="+- 0 354 280"/>
                <a:gd name="T23" fmla="*/ 354 h 108"/>
                <a:gd name="T24" fmla="+- 0 209 133"/>
                <a:gd name="T25" fmla="*/ T24 w 95"/>
                <a:gd name="T26" fmla="+- 0 351 280"/>
                <a:gd name="T27" fmla="*/ 351 h 108"/>
              </a:gdLst>
              <a:ahLst/>
              <a:cxnLst>
                <a:cxn ang="0">
                  <a:pos x="T1" y="T3"/>
                </a:cxn>
                <a:cxn ang="0">
                  <a:pos x="T5" y="T7"/>
                </a:cxn>
                <a:cxn ang="0">
                  <a:pos x="T9" y="T11"/>
                </a:cxn>
                <a:cxn ang="0">
                  <a:pos x="T13" y="T15"/>
                </a:cxn>
                <a:cxn ang="0">
                  <a:pos x="T17" y="T19"/>
                </a:cxn>
                <a:cxn ang="0">
                  <a:pos x="T21" y="T23"/>
                </a:cxn>
                <a:cxn ang="0">
                  <a:pos x="T25" y="T27"/>
                </a:cxn>
              </a:cxnLst>
              <a:rect l="0" t="0" r="r" b="b"/>
              <a:pathLst>
                <a:path w="95" h="108">
                  <a:moveTo>
                    <a:pt x="76" y="71"/>
                  </a:moveTo>
                  <a:lnTo>
                    <a:pt x="71" y="86"/>
                  </a:lnTo>
                  <a:lnTo>
                    <a:pt x="62" y="92"/>
                  </a:lnTo>
                  <a:lnTo>
                    <a:pt x="84" y="92"/>
                  </a:lnTo>
                  <a:lnTo>
                    <a:pt x="88" y="88"/>
                  </a:lnTo>
                  <a:lnTo>
                    <a:pt x="94" y="74"/>
                  </a:lnTo>
                  <a:lnTo>
                    <a:pt x="76" y="7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00" name="Freeform 3984">
              <a:extLst>
                <a:ext uri="{FF2B5EF4-FFF2-40B4-BE49-F238E27FC236}">
                  <a16:creationId xmlns:a16="http://schemas.microsoft.com/office/drawing/2014/main" id="{00000000-0008-0000-0000-0000E8030000}"/>
                </a:ext>
              </a:extLst>
            </xdr:cNvPr>
            <xdr:cNvSpPr>
              <a:spLocks/>
            </xdr:cNvSpPr>
          </xdr:nvSpPr>
          <xdr:spPr bwMode="auto">
            <a:xfrm>
              <a:off x="133" y="280"/>
              <a:ext cx="95" cy="108"/>
            </a:xfrm>
            <a:custGeom>
              <a:avLst/>
              <a:gdLst>
                <a:gd name="T0" fmla="+- 0 215 133"/>
                <a:gd name="T1" fmla="*/ T0 w 95"/>
                <a:gd name="T2" fmla="+- 0 294 280"/>
                <a:gd name="T3" fmla="*/ 294 h 108"/>
                <a:gd name="T4" fmla="+- 0 190 133"/>
                <a:gd name="T5" fmla="*/ T4 w 95"/>
                <a:gd name="T6" fmla="+- 0 294 280"/>
                <a:gd name="T7" fmla="*/ 294 h 108"/>
                <a:gd name="T8" fmla="+- 0 197 133"/>
                <a:gd name="T9" fmla="*/ T8 w 95"/>
                <a:gd name="T10" fmla="+- 0 297 280"/>
                <a:gd name="T11" fmla="*/ 297 h 108"/>
                <a:gd name="T12" fmla="+- 0 203 133"/>
                <a:gd name="T13" fmla="*/ T12 w 95"/>
                <a:gd name="T14" fmla="+- 0 304 280"/>
                <a:gd name="T15" fmla="*/ 304 h 108"/>
                <a:gd name="T16" fmla="+- 0 206 133"/>
                <a:gd name="T17" fmla="*/ T16 w 95"/>
                <a:gd name="T18" fmla="+- 0 308 280"/>
                <a:gd name="T19" fmla="*/ 308 h 108"/>
                <a:gd name="T20" fmla="+- 0 209 133"/>
                <a:gd name="T21" fmla="*/ T20 w 95"/>
                <a:gd name="T22" fmla="+- 0 315 280"/>
                <a:gd name="T23" fmla="*/ 315 h 108"/>
                <a:gd name="T24" fmla="+- 0 209 133"/>
                <a:gd name="T25" fmla="*/ T24 w 95"/>
                <a:gd name="T26" fmla="+- 0 323 280"/>
                <a:gd name="T27" fmla="*/ 323 h 108"/>
                <a:gd name="T28" fmla="+- 0 227 133"/>
                <a:gd name="T29" fmla="*/ T28 w 95"/>
                <a:gd name="T30" fmla="+- 0 323 280"/>
                <a:gd name="T31" fmla="*/ 323 h 108"/>
                <a:gd name="T32" fmla="+- 0 227 133"/>
                <a:gd name="T33" fmla="*/ T32 w 95"/>
                <a:gd name="T34" fmla="+- 0 321 280"/>
                <a:gd name="T35" fmla="*/ 321 h 108"/>
                <a:gd name="T36" fmla="+- 0 225 133"/>
                <a:gd name="T37" fmla="*/ T36 w 95"/>
                <a:gd name="T38" fmla="+- 0 310 280"/>
                <a:gd name="T39" fmla="*/ 310 h 108"/>
                <a:gd name="T40" fmla="+- 0 221 133"/>
                <a:gd name="T41" fmla="*/ T40 w 95"/>
                <a:gd name="T42" fmla="+- 0 301 280"/>
                <a:gd name="T43" fmla="*/ 301 h 108"/>
                <a:gd name="T44" fmla="+- 0 215 133"/>
                <a:gd name="T45" fmla="*/ T44 w 95"/>
                <a:gd name="T46" fmla="+- 0 294 280"/>
                <a:gd name="T47" fmla="*/ 294 h 10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5" h="108">
                  <a:moveTo>
                    <a:pt x="82" y="14"/>
                  </a:moveTo>
                  <a:lnTo>
                    <a:pt x="57" y="14"/>
                  </a:lnTo>
                  <a:lnTo>
                    <a:pt x="64" y="17"/>
                  </a:lnTo>
                  <a:lnTo>
                    <a:pt x="70" y="24"/>
                  </a:lnTo>
                  <a:lnTo>
                    <a:pt x="73" y="28"/>
                  </a:lnTo>
                  <a:lnTo>
                    <a:pt x="76" y="35"/>
                  </a:lnTo>
                  <a:lnTo>
                    <a:pt x="76" y="43"/>
                  </a:lnTo>
                  <a:lnTo>
                    <a:pt x="94" y="43"/>
                  </a:lnTo>
                  <a:lnTo>
                    <a:pt x="94" y="41"/>
                  </a:lnTo>
                  <a:lnTo>
                    <a:pt x="92" y="30"/>
                  </a:lnTo>
                  <a:lnTo>
                    <a:pt x="88" y="21"/>
                  </a:lnTo>
                  <a:lnTo>
                    <a:pt x="82" y="1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957" name="Group 956">
            <a:extLst>
              <a:ext uri="{FF2B5EF4-FFF2-40B4-BE49-F238E27FC236}">
                <a16:creationId xmlns:a16="http://schemas.microsoft.com/office/drawing/2014/main" id="{00000000-0008-0000-0000-0000BD030000}"/>
              </a:ext>
            </a:extLst>
          </xdr:cNvPr>
          <xdr:cNvGrpSpPr>
            <a:grpSpLocks/>
          </xdr:cNvGrpSpPr>
        </xdr:nvGrpSpPr>
        <xdr:grpSpPr bwMode="auto">
          <a:xfrm>
            <a:off x="245" y="280"/>
            <a:ext cx="90" cy="145"/>
            <a:chOff x="245" y="280"/>
            <a:chExt cx="90" cy="145"/>
          </a:xfrm>
        </xdr:grpSpPr>
        <xdr:sp macro="" textlink="">
          <xdr:nvSpPr>
            <xdr:cNvPr id="994" name="Freeform 3986">
              <a:extLst>
                <a:ext uri="{FF2B5EF4-FFF2-40B4-BE49-F238E27FC236}">
                  <a16:creationId xmlns:a16="http://schemas.microsoft.com/office/drawing/2014/main" id="{00000000-0008-0000-0000-0000E2030000}"/>
                </a:ext>
              </a:extLst>
            </xdr:cNvPr>
            <xdr:cNvSpPr>
              <a:spLocks/>
            </xdr:cNvSpPr>
          </xdr:nvSpPr>
          <xdr:spPr bwMode="auto">
            <a:xfrm>
              <a:off x="245" y="280"/>
              <a:ext cx="90" cy="145"/>
            </a:xfrm>
            <a:custGeom>
              <a:avLst/>
              <a:gdLst>
                <a:gd name="T0" fmla="+- 0 261 245"/>
                <a:gd name="T1" fmla="*/ T0 w 90"/>
                <a:gd name="T2" fmla="+- 0 282 280"/>
                <a:gd name="T3" fmla="*/ 282 h 145"/>
                <a:gd name="T4" fmla="+- 0 245 245"/>
                <a:gd name="T5" fmla="*/ T4 w 90"/>
                <a:gd name="T6" fmla="+- 0 282 280"/>
                <a:gd name="T7" fmla="*/ 282 h 145"/>
                <a:gd name="T8" fmla="+- 0 245 245"/>
                <a:gd name="T9" fmla="*/ T8 w 90"/>
                <a:gd name="T10" fmla="+- 0 424 280"/>
                <a:gd name="T11" fmla="*/ 424 h 145"/>
                <a:gd name="T12" fmla="+- 0 262 245"/>
                <a:gd name="T13" fmla="*/ T12 w 90"/>
                <a:gd name="T14" fmla="+- 0 424 280"/>
                <a:gd name="T15" fmla="*/ 424 h 145"/>
                <a:gd name="T16" fmla="+- 0 262 245"/>
                <a:gd name="T17" fmla="*/ T16 w 90"/>
                <a:gd name="T18" fmla="+- 0 374 280"/>
                <a:gd name="T19" fmla="*/ 374 h 145"/>
                <a:gd name="T20" fmla="+- 0 319 245"/>
                <a:gd name="T21" fmla="*/ T20 w 90"/>
                <a:gd name="T22" fmla="+- 0 374 280"/>
                <a:gd name="T23" fmla="*/ 374 h 145"/>
                <a:gd name="T24" fmla="+- 0 321 245"/>
                <a:gd name="T25" fmla="*/ T24 w 90"/>
                <a:gd name="T26" fmla="+- 0 372 280"/>
                <a:gd name="T27" fmla="*/ 372 h 145"/>
                <a:gd name="T28" fmla="+- 0 288 245"/>
                <a:gd name="T29" fmla="*/ T28 w 90"/>
                <a:gd name="T30" fmla="+- 0 372 280"/>
                <a:gd name="T31" fmla="*/ 372 h 145"/>
                <a:gd name="T32" fmla="+- 0 278 245"/>
                <a:gd name="T33" fmla="*/ T32 w 90"/>
                <a:gd name="T34" fmla="+- 0 370 280"/>
                <a:gd name="T35" fmla="*/ 370 h 145"/>
                <a:gd name="T36" fmla="+- 0 269 245"/>
                <a:gd name="T37" fmla="*/ T36 w 90"/>
                <a:gd name="T38" fmla="+- 0 363 280"/>
                <a:gd name="T39" fmla="*/ 363 h 145"/>
                <a:gd name="T40" fmla="+- 0 263 245"/>
                <a:gd name="T41" fmla="*/ T40 w 90"/>
                <a:gd name="T42" fmla="+- 0 351 280"/>
                <a:gd name="T43" fmla="*/ 351 h 145"/>
                <a:gd name="T44" fmla="+- 0 261 245"/>
                <a:gd name="T45" fmla="*/ T44 w 90"/>
                <a:gd name="T46" fmla="+- 0 334 280"/>
                <a:gd name="T47" fmla="*/ 334 h 145"/>
                <a:gd name="T48" fmla="+- 0 261 245"/>
                <a:gd name="T49" fmla="*/ T48 w 90"/>
                <a:gd name="T50" fmla="+- 0 321 280"/>
                <a:gd name="T51" fmla="*/ 321 h 145"/>
                <a:gd name="T52" fmla="+- 0 264 245"/>
                <a:gd name="T53" fmla="*/ T52 w 90"/>
                <a:gd name="T54" fmla="+- 0 311 280"/>
                <a:gd name="T55" fmla="*/ 311 h 145"/>
                <a:gd name="T56" fmla="+- 0 275 245"/>
                <a:gd name="T57" fmla="*/ T56 w 90"/>
                <a:gd name="T58" fmla="+- 0 297 280"/>
                <a:gd name="T59" fmla="*/ 297 h 145"/>
                <a:gd name="T60" fmla="+- 0 278 245"/>
                <a:gd name="T61" fmla="*/ T60 w 90"/>
                <a:gd name="T62" fmla="+- 0 295 280"/>
                <a:gd name="T63" fmla="*/ 295 h 145"/>
                <a:gd name="T64" fmla="+- 0 261 245"/>
                <a:gd name="T65" fmla="*/ T64 w 90"/>
                <a:gd name="T66" fmla="+- 0 295 280"/>
                <a:gd name="T67" fmla="*/ 295 h 145"/>
                <a:gd name="T68" fmla="+- 0 261 245"/>
                <a:gd name="T69" fmla="*/ T68 w 90"/>
                <a:gd name="T70" fmla="+- 0 282 280"/>
                <a:gd name="T71" fmla="*/ 282 h 14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Lst>
              <a:rect l="0" t="0" r="r" b="b"/>
              <a:pathLst>
                <a:path w="90" h="145">
                  <a:moveTo>
                    <a:pt x="16" y="2"/>
                  </a:moveTo>
                  <a:lnTo>
                    <a:pt x="0" y="2"/>
                  </a:lnTo>
                  <a:lnTo>
                    <a:pt x="0" y="144"/>
                  </a:lnTo>
                  <a:lnTo>
                    <a:pt x="17" y="144"/>
                  </a:lnTo>
                  <a:lnTo>
                    <a:pt x="17" y="94"/>
                  </a:lnTo>
                  <a:lnTo>
                    <a:pt x="74" y="94"/>
                  </a:lnTo>
                  <a:lnTo>
                    <a:pt x="76" y="92"/>
                  </a:lnTo>
                  <a:lnTo>
                    <a:pt x="43" y="92"/>
                  </a:lnTo>
                  <a:lnTo>
                    <a:pt x="33" y="90"/>
                  </a:lnTo>
                  <a:lnTo>
                    <a:pt x="24" y="83"/>
                  </a:lnTo>
                  <a:lnTo>
                    <a:pt x="18" y="71"/>
                  </a:lnTo>
                  <a:lnTo>
                    <a:pt x="16" y="54"/>
                  </a:lnTo>
                  <a:lnTo>
                    <a:pt x="16" y="41"/>
                  </a:lnTo>
                  <a:lnTo>
                    <a:pt x="19" y="31"/>
                  </a:lnTo>
                  <a:lnTo>
                    <a:pt x="30" y="17"/>
                  </a:lnTo>
                  <a:lnTo>
                    <a:pt x="33" y="15"/>
                  </a:lnTo>
                  <a:lnTo>
                    <a:pt x="16" y="15"/>
                  </a:lnTo>
                  <a:lnTo>
                    <a:pt x="16" y="2"/>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95" name="Freeform 3987">
              <a:extLst>
                <a:ext uri="{FF2B5EF4-FFF2-40B4-BE49-F238E27FC236}">
                  <a16:creationId xmlns:a16="http://schemas.microsoft.com/office/drawing/2014/main" id="{00000000-0008-0000-0000-0000E3030000}"/>
                </a:ext>
              </a:extLst>
            </xdr:cNvPr>
            <xdr:cNvSpPr>
              <a:spLocks/>
            </xdr:cNvSpPr>
          </xdr:nvSpPr>
          <xdr:spPr bwMode="auto">
            <a:xfrm>
              <a:off x="245" y="280"/>
              <a:ext cx="90" cy="145"/>
            </a:xfrm>
            <a:custGeom>
              <a:avLst/>
              <a:gdLst>
                <a:gd name="T0" fmla="+- 0 319 245"/>
                <a:gd name="T1" fmla="*/ T0 w 90"/>
                <a:gd name="T2" fmla="+- 0 374 280"/>
                <a:gd name="T3" fmla="*/ 374 h 145"/>
                <a:gd name="T4" fmla="+- 0 262 245"/>
                <a:gd name="T5" fmla="*/ T4 w 90"/>
                <a:gd name="T6" fmla="+- 0 374 280"/>
                <a:gd name="T7" fmla="*/ 374 h 145"/>
                <a:gd name="T8" fmla="+- 0 268 245"/>
                <a:gd name="T9" fmla="*/ T8 w 90"/>
                <a:gd name="T10" fmla="+- 0 382 280"/>
                <a:gd name="T11" fmla="*/ 382 h 145"/>
                <a:gd name="T12" fmla="+- 0 278 245"/>
                <a:gd name="T13" fmla="*/ T12 w 90"/>
                <a:gd name="T14" fmla="+- 0 387 280"/>
                <a:gd name="T15" fmla="*/ 387 h 145"/>
                <a:gd name="T16" fmla="+- 0 289 245"/>
                <a:gd name="T17" fmla="*/ T16 w 90"/>
                <a:gd name="T18" fmla="+- 0 387 280"/>
                <a:gd name="T19" fmla="*/ 387 h 145"/>
                <a:gd name="T20" fmla="+- 0 301 245"/>
                <a:gd name="T21" fmla="*/ T20 w 90"/>
                <a:gd name="T22" fmla="+- 0 385 280"/>
                <a:gd name="T23" fmla="*/ 385 h 145"/>
                <a:gd name="T24" fmla="+- 0 312 245"/>
                <a:gd name="T25" fmla="*/ T24 w 90"/>
                <a:gd name="T26" fmla="+- 0 380 280"/>
                <a:gd name="T27" fmla="*/ 380 h 145"/>
                <a:gd name="T28" fmla="+- 0 319 245"/>
                <a:gd name="T29" fmla="*/ T28 w 90"/>
                <a:gd name="T30" fmla="+- 0 374 280"/>
                <a:gd name="T31" fmla="*/ 374 h 145"/>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0" h="145">
                  <a:moveTo>
                    <a:pt x="74" y="94"/>
                  </a:moveTo>
                  <a:lnTo>
                    <a:pt x="17" y="94"/>
                  </a:lnTo>
                  <a:lnTo>
                    <a:pt x="23" y="102"/>
                  </a:lnTo>
                  <a:lnTo>
                    <a:pt x="33" y="107"/>
                  </a:lnTo>
                  <a:lnTo>
                    <a:pt x="44" y="107"/>
                  </a:lnTo>
                  <a:lnTo>
                    <a:pt x="56" y="105"/>
                  </a:lnTo>
                  <a:lnTo>
                    <a:pt x="67" y="100"/>
                  </a:lnTo>
                  <a:lnTo>
                    <a:pt x="74" y="9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96" name="Freeform 3988">
              <a:extLst>
                <a:ext uri="{FF2B5EF4-FFF2-40B4-BE49-F238E27FC236}">
                  <a16:creationId xmlns:a16="http://schemas.microsoft.com/office/drawing/2014/main" id="{00000000-0008-0000-0000-0000E4030000}"/>
                </a:ext>
              </a:extLst>
            </xdr:cNvPr>
            <xdr:cNvSpPr>
              <a:spLocks/>
            </xdr:cNvSpPr>
          </xdr:nvSpPr>
          <xdr:spPr bwMode="auto">
            <a:xfrm>
              <a:off x="245" y="280"/>
              <a:ext cx="90" cy="145"/>
            </a:xfrm>
            <a:custGeom>
              <a:avLst/>
              <a:gdLst>
                <a:gd name="T0" fmla="+- 0 321 245"/>
                <a:gd name="T1" fmla="*/ T0 w 90"/>
                <a:gd name="T2" fmla="+- 0 293 280"/>
                <a:gd name="T3" fmla="*/ 293 h 145"/>
                <a:gd name="T4" fmla="+- 0 289 245"/>
                <a:gd name="T5" fmla="*/ T4 w 90"/>
                <a:gd name="T6" fmla="+- 0 293 280"/>
                <a:gd name="T7" fmla="*/ 293 h 145"/>
                <a:gd name="T8" fmla="+- 0 300 245"/>
                <a:gd name="T9" fmla="*/ T8 w 90"/>
                <a:gd name="T10" fmla="+- 0 296 280"/>
                <a:gd name="T11" fmla="*/ 296 h 145"/>
                <a:gd name="T12" fmla="+- 0 308 245"/>
                <a:gd name="T13" fmla="*/ T12 w 90"/>
                <a:gd name="T14" fmla="+- 0 303 280"/>
                <a:gd name="T15" fmla="*/ 303 h 145"/>
                <a:gd name="T16" fmla="+- 0 314 245"/>
                <a:gd name="T17" fmla="*/ T16 w 90"/>
                <a:gd name="T18" fmla="+- 0 315 280"/>
                <a:gd name="T19" fmla="*/ 315 h 145"/>
                <a:gd name="T20" fmla="+- 0 316 245"/>
                <a:gd name="T21" fmla="*/ T20 w 90"/>
                <a:gd name="T22" fmla="+- 0 332 280"/>
                <a:gd name="T23" fmla="*/ 332 h 145"/>
                <a:gd name="T24" fmla="+- 0 314 245"/>
                <a:gd name="T25" fmla="*/ T24 w 90"/>
                <a:gd name="T26" fmla="+- 0 350 280"/>
                <a:gd name="T27" fmla="*/ 350 h 145"/>
                <a:gd name="T28" fmla="+- 0 308 245"/>
                <a:gd name="T29" fmla="*/ T28 w 90"/>
                <a:gd name="T30" fmla="+- 0 363 280"/>
                <a:gd name="T31" fmla="*/ 363 h 145"/>
                <a:gd name="T32" fmla="+- 0 299 245"/>
                <a:gd name="T33" fmla="*/ T32 w 90"/>
                <a:gd name="T34" fmla="+- 0 370 280"/>
                <a:gd name="T35" fmla="*/ 370 h 145"/>
                <a:gd name="T36" fmla="+- 0 288 245"/>
                <a:gd name="T37" fmla="*/ T36 w 90"/>
                <a:gd name="T38" fmla="+- 0 372 280"/>
                <a:gd name="T39" fmla="*/ 372 h 145"/>
                <a:gd name="T40" fmla="+- 0 321 245"/>
                <a:gd name="T41" fmla="*/ T40 w 90"/>
                <a:gd name="T42" fmla="+- 0 372 280"/>
                <a:gd name="T43" fmla="*/ 372 h 145"/>
                <a:gd name="T44" fmla="+- 0 321 245"/>
                <a:gd name="T45" fmla="*/ T44 w 90"/>
                <a:gd name="T46" fmla="+- 0 372 280"/>
                <a:gd name="T47" fmla="*/ 372 h 145"/>
                <a:gd name="T48" fmla="+- 0 328 245"/>
                <a:gd name="T49" fmla="*/ T48 w 90"/>
                <a:gd name="T50" fmla="+- 0 361 280"/>
                <a:gd name="T51" fmla="*/ 361 h 145"/>
                <a:gd name="T52" fmla="+- 0 332 245"/>
                <a:gd name="T53" fmla="*/ T52 w 90"/>
                <a:gd name="T54" fmla="+- 0 352 280"/>
                <a:gd name="T55" fmla="*/ 352 h 145"/>
                <a:gd name="T56" fmla="+- 0 334 245"/>
                <a:gd name="T57" fmla="*/ T56 w 90"/>
                <a:gd name="T58" fmla="+- 0 343 280"/>
                <a:gd name="T59" fmla="*/ 343 h 145"/>
                <a:gd name="T60" fmla="+- 0 334 245"/>
                <a:gd name="T61" fmla="*/ T60 w 90"/>
                <a:gd name="T62" fmla="+- 0 332 280"/>
                <a:gd name="T63" fmla="*/ 332 h 145"/>
                <a:gd name="T64" fmla="+- 0 331 245"/>
                <a:gd name="T65" fmla="*/ T64 w 90"/>
                <a:gd name="T66" fmla="+- 0 312 280"/>
                <a:gd name="T67" fmla="*/ 312 h 145"/>
                <a:gd name="T68" fmla="+- 0 322 245"/>
                <a:gd name="T69" fmla="*/ T68 w 90"/>
                <a:gd name="T70" fmla="+- 0 295 280"/>
                <a:gd name="T71" fmla="*/ 295 h 145"/>
                <a:gd name="T72" fmla="+- 0 321 245"/>
                <a:gd name="T73" fmla="*/ T72 w 90"/>
                <a:gd name="T74" fmla="+- 0 293 280"/>
                <a:gd name="T75" fmla="*/ 293 h 14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Lst>
              <a:rect l="0" t="0" r="r" b="b"/>
              <a:pathLst>
                <a:path w="90" h="145">
                  <a:moveTo>
                    <a:pt x="76" y="13"/>
                  </a:moveTo>
                  <a:lnTo>
                    <a:pt x="44" y="13"/>
                  </a:lnTo>
                  <a:lnTo>
                    <a:pt x="55" y="16"/>
                  </a:lnTo>
                  <a:lnTo>
                    <a:pt x="63" y="23"/>
                  </a:lnTo>
                  <a:lnTo>
                    <a:pt x="69" y="35"/>
                  </a:lnTo>
                  <a:lnTo>
                    <a:pt x="71" y="52"/>
                  </a:lnTo>
                  <a:lnTo>
                    <a:pt x="69" y="70"/>
                  </a:lnTo>
                  <a:lnTo>
                    <a:pt x="63" y="83"/>
                  </a:lnTo>
                  <a:lnTo>
                    <a:pt x="54" y="90"/>
                  </a:lnTo>
                  <a:lnTo>
                    <a:pt x="43" y="92"/>
                  </a:lnTo>
                  <a:lnTo>
                    <a:pt x="76" y="92"/>
                  </a:lnTo>
                  <a:lnTo>
                    <a:pt x="83" y="81"/>
                  </a:lnTo>
                  <a:lnTo>
                    <a:pt x="87" y="72"/>
                  </a:lnTo>
                  <a:lnTo>
                    <a:pt x="89" y="63"/>
                  </a:lnTo>
                  <a:lnTo>
                    <a:pt x="89" y="52"/>
                  </a:lnTo>
                  <a:lnTo>
                    <a:pt x="86" y="32"/>
                  </a:lnTo>
                  <a:lnTo>
                    <a:pt x="77" y="15"/>
                  </a:lnTo>
                  <a:lnTo>
                    <a:pt x="76" y="1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97" name="Freeform 3989">
              <a:extLst>
                <a:ext uri="{FF2B5EF4-FFF2-40B4-BE49-F238E27FC236}">
                  <a16:creationId xmlns:a16="http://schemas.microsoft.com/office/drawing/2014/main" id="{00000000-0008-0000-0000-0000E5030000}"/>
                </a:ext>
              </a:extLst>
            </xdr:cNvPr>
            <xdr:cNvSpPr>
              <a:spLocks/>
            </xdr:cNvSpPr>
          </xdr:nvSpPr>
          <xdr:spPr bwMode="auto">
            <a:xfrm>
              <a:off x="245" y="280"/>
              <a:ext cx="90" cy="145"/>
            </a:xfrm>
            <a:custGeom>
              <a:avLst/>
              <a:gdLst>
                <a:gd name="T0" fmla="+- 0 290 245"/>
                <a:gd name="T1" fmla="*/ T0 w 90"/>
                <a:gd name="T2" fmla="+- 0 280 280"/>
                <a:gd name="T3" fmla="*/ 280 h 145"/>
                <a:gd name="T4" fmla="+- 0 277 245"/>
                <a:gd name="T5" fmla="*/ T4 w 90"/>
                <a:gd name="T6" fmla="+- 0 280 280"/>
                <a:gd name="T7" fmla="*/ 280 h 145"/>
                <a:gd name="T8" fmla="+- 0 268 245"/>
                <a:gd name="T9" fmla="*/ T8 w 90"/>
                <a:gd name="T10" fmla="+- 0 285 280"/>
                <a:gd name="T11" fmla="*/ 285 h 145"/>
                <a:gd name="T12" fmla="+- 0 261 245"/>
                <a:gd name="T13" fmla="*/ T12 w 90"/>
                <a:gd name="T14" fmla="+- 0 295 280"/>
                <a:gd name="T15" fmla="*/ 295 h 145"/>
                <a:gd name="T16" fmla="+- 0 278 245"/>
                <a:gd name="T17" fmla="*/ T16 w 90"/>
                <a:gd name="T18" fmla="+- 0 295 280"/>
                <a:gd name="T19" fmla="*/ 295 h 145"/>
                <a:gd name="T20" fmla="+- 0 282 245"/>
                <a:gd name="T21" fmla="*/ T20 w 90"/>
                <a:gd name="T22" fmla="+- 0 293 280"/>
                <a:gd name="T23" fmla="*/ 293 h 145"/>
                <a:gd name="T24" fmla="+- 0 321 245"/>
                <a:gd name="T25" fmla="*/ T24 w 90"/>
                <a:gd name="T26" fmla="+- 0 293 280"/>
                <a:gd name="T27" fmla="*/ 293 h 145"/>
                <a:gd name="T28" fmla="+- 0 309 245"/>
                <a:gd name="T29" fmla="*/ T28 w 90"/>
                <a:gd name="T30" fmla="+- 0 283 280"/>
                <a:gd name="T31" fmla="*/ 283 h 145"/>
                <a:gd name="T32" fmla="+- 0 290 245"/>
                <a:gd name="T33" fmla="*/ T32 w 90"/>
                <a:gd name="T34" fmla="+- 0 280 280"/>
                <a:gd name="T35" fmla="*/ 280 h 14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90" h="145">
                  <a:moveTo>
                    <a:pt x="45" y="0"/>
                  </a:moveTo>
                  <a:lnTo>
                    <a:pt x="32" y="0"/>
                  </a:lnTo>
                  <a:lnTo>
                    <a:pt x="23" y="5"/>
                  </a:lnTo>
                  <a:lnTo>
                    <a:pt x="16" y="15"/>
                  </a:lnTo>
                  <a:lnTo>
                    <a:pt x="33" y="15"/>
                  </a:lnTo>
                  <a:lnTo>
                    <a:pt x="37" y="13"/>
                  </a:lnTo>
                  <a:lnTo>
                    <a:pt x="76" y="13"/>
                  </a:lnTo>
                  <a:lnTo>
                    <a:pt x="64" y="3"/>
                  </a:lnTo>
                  <a:lnTo>
                    <a:pt x="4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958" name="Group 957">
            <a:extLst>
              <a:ext uri="{FF2B5EF4-FFF2-40B4-BE49-F238E27FC236}">
                <a16:creationId xmlns:a16="http://schemas.microsoft.com/office/drawing/2014/main" id="{00000000-0008-0000-0000-0000BE030000}"/>
              </a:ext>
            </a:extLst>
          </xdr:cNvPr>
          <xdr:cNvGrpSpPr>
            <a:grpSpLocks/>
          </xdr:cNvGrpSpPr>
        </xdr:nvGrpSpPr>
        <xdr:grpSpPr bwMode="auto">
          <a:xfrm>
            <a:off x="348" y="280"/>
            <a:ext cx="95" cy="108"/>
            <a:chOff x="348" y="280"/>
            <a:chExt cx="95" cy="108"/>
          </a:xfrm>
        </xdr:grpSpPr>
        <xdr:sp macro="" textlink="">
          <xdr:nvSpPr>
            <xdr:cNvPr id="990" name="Freeform 3991">
              <a:extLst>
                <a:ext uri="{FF2B5EF4-FFF2-40B4-BE49-F238E27FC236}">
                  <a16:creationId xmlns:a16="http://schemas.microsoft.com/office/drawing/2014/main" id="{00000000-0008-0000-0000-0000DE030000}"/>
                </a:ext>
              </a:extLst>
            </xdr:cNvPr>
            <xdr:cNvSpPr>
              <a:spLocks/>
            </xdr:cNvSpPr>
          </xdr:nvSpPr>
          <xdr:spPr bwMode="auto">
            <a:xfrm>
              <a:off x="348" y="280"/>
              <a:ext cx="95" cy="108"/>
            </a:xfrm>
            <a:custGeom>
              <a:avLst/>
              <a:gdLst>
                <a:gd name="T0" fmla="+- 0 433 348"/>
                <a:gd name="T1" fmla="*/ T0 w 95"/>
                <a:gd name="T2" fmla="+- 0 294 280"/>
                <a:gd name="T3" fmla="*/ 294 h 108"/>
                <a:gd name="T4" fmla="+- 0 403 348"/>
                <a:gd name="T5" fmla="*/ T4 w 95"/>
                <a:gd name="T6" fmla="+- 0 294 280"/>
                <a:gd name="T7" fmla="*/ 294 h 108"/>
                <a:gd name="T8" fmla="+- 0 410 348"/>
                <a:gd name="T9" fmla="*/ T8 w 95"/>
                <a:gd name="T10" fmla="+- 0 296 280"/>
                <a:gd name="T11" fmla="*/ 296 h 108"/>
                <a:gd name="T12" fmla="+- 0 414 348"/>
                <a:gd name="T13" fmla="*/ T12 w 95"/>
                <a:gd name="T14" fmla="+- 0 300 280"/>
                <a:gd name="T15" fmla="*/ 300 h 108"/>
                <a:gd name="T16" fmla="+- 0 418 348"/>
                <a:gd name="T17" fmla="*/ T16 w 95"/>
                <a:gd name="T18" fmla="+- 0 303 280"/>
                <a:gd name="T19" fmla="*/ 303 h 108"/>
                <a:gd name="T20" fmla="+- 0 419 348"/>
                <a:gd name="T21" fmla="*/ T20 w 95"/>
                <a:gd name="T22" fmla="+- 0 308 280"/>
                <a:gd name="T23" fmla="*/ 308 h 108"/>
                <a:gd name="T24" fmla="+- 0 419 348"/>
                <a:gd name="T25" fmla="*/ T24 w 95"/>
                <a:gd name="T26" fmla="+- 0 319 280"/>
                <a:gd name="T27" fmla="*/ 319 h 108"/>
                <a:gd name="T28" fmla="+- 0 413 348"/>
                <a:gd name="T29" fmla="*/ T28 w 95"/>
                <a:gd name="T30" fmla="+- 0 322 280"/>
                <a:gd name="T31" fmla="*/ 322 h 108"/>
                <a:gd name="T32" fmla="+- 0 402 348"/>
                <a:gd name="T33" fmla="*/ T32 w 95"/>
                <a:gd name="T34" fmla="+- 0 324 280"/>
                <a:gd name="T35" fmla="*/ 324 h 108"/>
                <a:gd name="T36" fmla="+- 0 388 348"/>
                <a:gd name="T37" fmla="*/ T36 w 95"/>
                <a:gd name="T38" fmla="+- 0 325 280"/>
                <a:gd name="T39" fmla="*/ 325 h 108"/>
                <a:gd name="T40" fmla="+- 0 381 348"/>
                <a:gd name="T41" fmla="*/ T40 w 95"/>
                <a:gd name="T42" fmla="+- 0 326 280"/>
                <a:gd name="T43" fmla="*/ 326 h 108"/>
                <a:gd name="T44" fmla="+- 0 376 348"/>
                <a:gd name="T45" fmla="*/ T44 w 95"/>
                <a:gd name="T46" fmla="+- 0 327 280"/>
                <a:gd name="T47" fmla="*/ 327 h 108"/>
                <a:gd name="T48" fmla="+- 0 373 348"/>
                <a:gd name="T49" fmla="*/ T48 w 95"/>
                <a:gd name="T50" fmla="+- 0 328 280"/>
                <a:gd name="T51" fmla="*/ 328 h 108"/>
                <a:gd name="T52" fmla="+- 0 359 348"/>
                <a:gd name="T53" fmla="*/ T52 w 95"/>
                <a:gd name="T54" fmla="+- 0 332 280"/>
                <a:gd name="T55" fmla="*/ 332 h 108"/>
                <a:gd name="T56" fmla="+- 0 348 348"/>
                <a:gd name="T57" fmla="*/ T56 w 95"/>
                <a:gd name="T58" fmla="+- 0 342 280"/>
                <a:gd name="T59" fmla="*/ 342 h 108"/>
                <a:gd name="T60" fmla="+- 0 348 348"/>
                <a:gd name="T61" fmla="*/ T60 w 95"/>
                <a:gd name="T62" fmla="+- 0 358 280"/>
                <a:gd name="T63" fmla="*/ 358 h 108"/>
                <a:gd name="T64" fmla="+- 0 350 348"/>
                <a:gd name="T65" fmla="*/ T64 w 95"/>
                <a:gd name="T66" fmla="+- 0 369 280"/>
                <a:gd name="T67" fmla="*/ 369 h 108"/>
                <a:gd name="T68" fmla="+- 0 357 348"/>
                <a:gd name="T69" fmla="*/ T68 w 95"/>
                <a:gd name="T70" fmla="+- 0 379 280"/>
                <a:gd name="T71" fmla="*/ 379 h 108"/>
                <a:gd name="T72" fmla="+- 0 368 348"/>
                <a:gd name="T73" fmla="*/ T72 w 95"/>
                <a:gd name="T74" fmla="+- 0 385 280"/>
                <a:gd name="T75" fmla="*/ 385 h 108"/>
                <a:gd name="T76" fmla="+- 0 383 348"/>
                <a:gd name="T77" fmla="*/ T76 w 95"/>
                <a:gd name="T78" fmla="+- 0 387 280"/>
                <a:gd name="T79" fmla="*/ 387 h 108"/>
                <a:gd name="T80" fmla="+- 0 393 348"/>
                <a:gd name="T81" fmla="*/ T80 w 95"/>
                <a:gd name="T82" fmla="+- 0 386 280"/>
                <a:gd name="T83" fmla="*/ 386 h 108"/>
                <a:gd name="T84" fmla="+- 0 402 348"/>
                <a:gd name="T85" fmla="*/ T84 w 95"/>
                <a:gd name="T86" fmla="+- 0 384 280"/>
                <a:gd name="T87" fmla="*/ 384 h 108"/>
                <a:gd name="T88" fmla="+- 0 411 348"/>
                <a:gd name="T89" fmla="*/ T88 w 95"/>
                <a:gd name="T90" fmla="+- 0 379 280"/>
                <a:gd name="T91" fmla="*/ 379 h 108"/>
                <a:gd name="T92" fmla="+- 0 419 348"/>
                <a:gd name="T93" fmla="*/ T92 w 95"/>
                <a:gd name="T94" fmla="+- 0 373 280"/>
                <a:gd name="T95" fmla="*/ 373 h 108"/>
                <a:gd name="T96" fmla="+- 0 373 348"/>
                <a:gd name="T97" fmla="*/ T96 w 95"/>
                <a:gd name="T98" fmla="+- 0 373 280"/>
                <a:gd name="T99" fmla="*/ 373 h 108"/>
                <a:gd name="T100" fmla="+- 0 366 348"/>
                <a:gd name="T101" fmla="*/ T100 w 95"/>
                <a:gd name="T102" fmla="+- 0 366 280"/>
                <a:gd name="T103" fmla="*/ 366 h 108"/>
                <a:gd name="T104" fmla="+- 0 366 348"/>
                <a:gd name="T105" fmla="*/ T104 w 95"/>
                <a:gd name="T106" fmla="+- 0 351 280"/>
                <a:gd name="T107" fmla="*/ 351 h 108"/>
                <a:gd name="T108" fmla="+- 0 370 348"/>
                <a:gd name="T109" fmla="*/ T108 w 95"/>
                <a:gd name="T110" fmla="+- 0 346 280"/>
                <a:gd name="T111" fmla="*/ 346 h 108"/>
                <a:gd name="T112" fmla="+- 0 375 348"/>
                <a:gd name="T113" fmla="*/ T112 w 95"/>
                <a:gd name="T114" fmla="+- 0 343 280"/>
                <a:gd name="T115" fmla="*/ 343 h 108"/>
                <a:gd name="T116" fmla="+- 0 378 348"/>
                <a:gd name="T117" fmla="*/ T116 w 95"/>
                <a:gd name="T118" fmla="+- 0 342 280"/>
                <a:gd name="T119" fmla="*/ 342 h 108"/>
                <a:gd name="T120" fmla="+- 0 384 348"/>
                <a:gd name="T121" fmla="*/ T120 w 95"/>
                <a:gd name="T122" fmla="+- 0 341 280"/>
                <a:gd name="T123" fmla="*/ 341 h 108"/>
                <a:gd name="T124" fmla="+- 0 403 348"/>
                <a:gd name="T125" fmla="*/ T124 w 95"/>
                <a:gd name="T126" fmla="+- 0 338 280"/>
                <a:gd name="T127" fmla="*/ 338 h 108"/>
                <a:gd name="T128" fmla="+- 0 413 348"/>
                <a:gd name="T129" fmla="*/ T128 w 95"/>
                <a:gd name="T130" fmla="+- 0 336 280"/>
                <a:gd name="T131" fmla="*/ 336 h 108"/>
                <a:gd name="T132" fmla="+- 0 419 348"/>
                <a:gd name="T133" fmla="*/ T132 w 95"/>
                <a:gd name="T134" fmla="+- 0 333 280"/>
                <a:gd name="T135" fmla="*/ 333 h 108"/>
                <a:gd name="T136" fmla="+- 0 437 348"/>
                <a:gd name="T137" fmla="*/ T136 w 95"/>
                <a:gd name="T138" fmla="+- 0 333 280"/>
                <a:gd name="T139" fmla="*/ 333 h 108"/>
                <a:gd name="T140" fmla="+- 0 437 348"/>
                <a:gd name="T141" fmla="*/ T140 w 95"/>
                <a:gd name="T142" fmla="+- 0 311 280"/>
                <a:gd name="T143" fmla="*/ 311 h 108"/>
                <a:gd name="T144" fmla="+- 0 436 348"/>
                <a:gd name="T145" fmla="*/ T144 w 95"/>
                <a:gd name="T146" fmla="+- 0 305 280"/>
                <a:gd name="T147" fmla="*/ 305 h 108"/>
                <a:gd name="T148" fmla="+- 0 436 348"/>
                <a:gd name="T149" fmla="*/ T148 w 95"/>
                <a:gd name="T150" fmla="+- 0 302 280"/>
                <a:gd name="T151" fmla="*/ 302 h 108"/>
                <a:gd name="T152" fmla="+- 0 433 348"/>
                <a:gd name="T153" fmla="*/ T152 w 95"/>
                <a:gd name="T154" fmla="+- 0 294 280"/>
                <a:gd name="T155" fmla="*/ 294 h 10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Lst>
              <a:rect l="0" t="0" r="r" b="b"/>
              <a:pathLst>
                <a:path w="95" h="108">
                  <a:moveTo>
                    <a:pt x="85" y="14"/>
                  </a:moveTo>
                  <a:lnTo>
                    <a:pt x="55" y="14"/>
                  </a:lnTo>
                  <a:lnTo>
                    <a:pt x="62" y="16"/>
                  </a:lnTo>
                  <a:lnTo>
                    <a:pt x="66" y="20"/>
                  </a:lnTo>
                  <a:lnTo>
                    <a:pt x="70" y="23"/>
                  </a:lnTo>
                  <a:lnTo>
                    <a:pt x="71" y="28"/>
                  </a:lnTo>
                  <a:lnTo>
                    <a:pt x="71" y="39"/>
                  </a:lnTo>
                  <a:lnTo>
                    <a:pt x="65" y="42"/>
                  </a:lnTo>
                  <a:lnTo>
                    <a:pt x="54" y="44"/>
                  </a:lnTo>
                  <a:lnTo>
                    <a:pt x="40" y="45"/>
                  </a:lnTo>
                  <a:lnTo>
                    <a:pt x="33" y="46"/>
                  </a:lnTo>
                  <a:lnTo>
                    <a:pt x="28" y="47"/>
                  </a:lnTo>
                  <a:lnTo>
                    <a:pt x="25" y="48"/>
                  </a:lnTo>
                  <a:lnTo>
                    <a:pt x="11" y="52"/>
                  </a:lnTo>
                  <a:lnTo>
                    <a:pt x="0" y="62"/>
                  </a:lnTo>
                  <a:lnTo>
                    <a:pt x="0" y="78"/>
                  </a:lnTo>
                  <a:lnTo>
                    <a:pt x="2" y="89"/>
                  </a:lnTo>
                  <a:lnTo>
                    <a:pt x="9" y="99"/>
                  </a:lnTo>
                  <a:lnTo>
                    <a:pt x="20" y="105"/>
                  </a:lnTo>
                  <a:lnTo>
                    <a:pt x="35" y="107"/>
                  </a:lnTo>
                  <a:lnTo>
                    <a:pt x="45" y="106"/>
                  </a:lnTo>
                  <a:lnTo>
                    <a:pt x="54" y="104"/>
                  </a:lnTo>
                  <a:lnTo>
                    <a:pt x="63" y="99"/>
                  </a:lnTo>
                  <a:lnTo>
                    <a:pt x="71" y="93"/>
                  </a:lnTo>
                  <a:lnTo>
                    <a:pt x="25" y="93"/>
                  </a:lnTo>
                  <a:lnTo>
                    <a:pt x="18" y="86"/>
                  </a:lnTo>
                  <a:lnTo>
                    <a:pt x="18" y="71"/>
                  </a:lnTo>
                  <a:lnTo>
                    <a:pt x="22" y="66"/>
                  </a:lnTo>
                  <a:lnTo>
                    <a:pt x="27" y="63"/>
                  </a:lnTo>
                  <a:lnTo>
                    <a:pt x="30" y="62"/>
                  </a:lnTo>
                  <a:lnTo>
                    <a:pt x="36" y="61"/>
                  </a:lnTo>
                  <a:lnTo>
                    <a:pt x="55" y="58"/>
                  </a:lnTo>
                  <a:lnTo>
                    <a:pt x="65" y="56"/>
                  </a:lnTo>
                  <a:lnTo>
                    <a:pt x="71" y="53"/>
                  </a:lnTo>
                  <a:lnTo>
                    <a:pt x="89" y="53"/>
                  </a:lnTo>
                  <a:lnTo>
                    <a:pt x="89" y="31"/>
                  </a:lnTo>
                  <a:lnTo>
                    <a:pt x="88" y="25"/>
                  </a:lnTo>
                  <a:lnTo>
                    <a:pt x="88" y="22"/>
                  </a:lnTo>
                  <a:lnTo>
                    <a:pt x="85" y="1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91" name="Freeform 3992">
              <a:extLst>
                <a:ext uri="{FF2B5EF4-FFF2-40B4-BE49-F238E27FC236}">
                  <a16:creationId xmlns:a16="http://schemas.microsoft.com/office/drawing/2014/main" id="{00000000-0008-0000-0000-0000DF030000}"/>
                </a:ext>
              </a:extLst>
            </xdr:cNvPr>
            <xdr:cNvSpPr>
              <a:spLocks/>
            </xdr:cNvSpPr>
          </xdr:nvSpPr>
          <xdr:spPr bwMode="auto">
            <a:xfrm>
              <a:off x="348" y="280"/>
              <a:ext cx="95" cy="108"/>
            </a:xfrm>
            <a:custGeom>
              <a:avLst/>
              <a:gdLst>
                <a:gd name="T0" fmla="+- 0 438 348"/>
                <a:gd name="T1" fmla="*/ T0 w 95"/>
                <a:gd name="T2" fmla="+- 0 372 280"/>
                <a:gd name="T3" fmla="*/ 372 h 108"/>
                <a:gd name="T4" fmla="+- 0 421 348"/>
                <a:gd name="T5" fmla="*/ T4 w 95"/>
                <a:gd name="T6" fmla="+- 0 372 280"/>
                <a:gd name="T7" fmla="*/ 372 h 108"/>
                <a:gd name="T8" fmla="+- 0 421 348"/>
                <a:gd name="T9" fmla="*/ T8 w 95"/>
                <a:gd name="T10" fmla="+- 0 377 280"/>
                <a:gd name="T11" fmla="*/ 377 h 108"/>
                <a:gd name="T12" fmla="+- 0 422 348"/>
                <a:gd name="T13" fmla="*/ T12 w 95"/>
                <a:gd name="T14" fmla="+- 0 381 280"/>
                <a:gd name="T15" fmla="*/ 381 h 108"/>
                <a:gd name="T16" fmla="+- 0 424 348"/>
                <a:gd name="T17" fmla="*/ T16 w 95"/>
                <a:gd name="T18" fmla="+- 0 385 280"/>
                <a:gd name="T19" fmla="*/ 385 h 108"/>
                <a:gd name="T20" fmla="+- 0 442 348"/>
                <a:gd name="T21" fmla="*/ T20 w 95"/>
                <a:gd name="T22" fmla="+- 0 385 280"/>
                <a:gd name="T23" fmla="*/ 385 h 108"/>
                <a:gd name="T24" fmla="+- 0 440 348"/>
                <a:gd name="T25" fmla="*/ T24 w 95"/>
                <a:gd name="T26" fmla="+- 0 381 280"/>
                <a:gd name="T27" fmla="*/ 381 h 108"/>
                <a:gd name="T28" fmla="+- 0 439 348"/>
                <a:gd name="T29" fmla="*/ T28 w 95"/>
                <a:gd name="T30" fmla="+- 0 376 280"/>
                <a:gd name="T31" fmla="*/ 376 h 108"/>
                <a:gd name="T32" fmla="+- 0 438 348"/>
                <a:gd name="T33" fmla="*/ T32 w 95"/>
                <a:gd name="T34" fmla="+- 0 372 280"/>
                <a:gd name="T35" fmla="*/ 372 h 10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95" h="108">
                  <a:moveTo>
                    <a:pt x="90" y="92"/>
                  </a:moveTo>
                  <a:lnTo>
                    <a:pt x="73" y="92"/>
                  </a:lnTo>
                  <a:lnTo>
                    <a:pt x="73" y="97"/>
                  </a:lnTo>
                  <a:lnTo>
                    <a:pt x="74" y="101"/>
                  </a:lnTo>
                  <a:lnTo>
                    <a:pt x="76" y="105"/>
                  </a:lnTo>
                  <a:lnTo>
                    <a:pt x="94" y="105"/>
                  </a:lnTo>
                  <a:lnTo>
                    <a:pt x="92" y="101"/>
                  </a:lnTo>
                  <a:lnTo>
                    <a:pt x="91" y="96"/>
                  </a:lnTo>
                  <a:lnTo>
                    <a:pt x="90" y="92"/>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92" name="Freeform 3993">
              <a:extLst>
                <a:ext uri="{FF2B5EF4-FFF2-40B4-BE49-F238E27FC236}">
                  <a16:creationId xmlns:a16="http://schemas.microsoft.com/office/drawing/2014/main" id="{00000000-0008-0000-0000-0000E0030000}"/>
                </a:ext>
              </a:extLst>
            </xdr:cNvPr>
            <xdr:cNvSpPr>
              <a:spLocks/>
            </xdr:cNvSpPr>
          </xdr:nvSpPr>
          <xdr:spPr bwMode="auto">
            <a:xfrm>
              <a:off x="348" y="280"/>
              <a:ext cx="95" cy="108"/>
            </a:xfrm>
            <a:custGeom>
              <a:avLst/>
              <a:gdLst>
                <a:gd name="T0" fmla="+- 0 437 348"/>
                <a:gd name="T1" fmla="*/ T0 w 95"/>
                <a:gd name="T2" fmla="+- 0 333 280"/>
                <a:gd name="T3" fmla="*/ 333 h 108"/>
                <a:gd name="T4" fmla="+- 0 419 348"/>
                <a:gd name="T5" fmla="*/ T4 w 95"/>
                <a:gd name="T6" fmla="+- 0 333 280"/>
                <a:gd name="T7" fmla="*/ 333 h 108"/>
                <a:gd name="T8" fmla="+- 0 419 348"/>
                <a:gd name="T9" fmla="*/ T8 w 95"/>
                <a:gd name="T10" fmla="+- 0 347 280"/>
                <a:gd name="T11" fmla="*/ 347 h 108"/>
                <a:gd name="T12" fmla="+- 0 418 348"/>
                <a:gd name="T13" fmla="*/ T12 w 95"/>
                <a:gd name="T14" fmla="+- 0 353 280"/>
                <a:gd name="T15" fmla="*/ 353 h 108"/>
                <a:gd name="T16" fmla="+- 0 416 348"/>
                <a:gd name="T17" fmla="*/ T16 w 95"/>
                <a:gd name="T18" fmla="+- 0 358 280"/>
                <a:gd name="T19" fmla="*/ 358 h 108"/>
                <a:gd name="T20" fmla="+- 0 412 348"/>
                <a:gd name="T21" fmla="*/ T20 w 95"/>
                <a:gd name="T22" fmla="+- 0 367 280"/>
                <a:gd name="T23" fmla="*/ 367 h 108"/>
                <a:gd name="T24" fmla="+- 0 400 348"/>
                <a:gd name="T25" fmla="*/ T24 w 95"/>
                <a:gd name="T26" fmla="+- 0 373 280"/>
                <a:gd name="T27" fmla="*/ 373 h 108"/>
                <a:gd name="T28" fmla="+- 0 419 348"/>
                <a:gd name="T29" fmla="*/ T28 w 95"/>
                <a:gd name="T30" fmla="+- 0 373 280"/>
                <a:gd name="T31" fmla="*/ 373 h 108"/>
                <a:gd name="T32" fmla="+- 0 421 348"/>
                <a:gd name="T33" fmla="*/ T32 w 95"/>
                <a:gd name="T34" fmla="+- 0 372 280"/>
                <a:gd name="T35" fmla="*/ 372 h 108"/>
                <a:gd name="T36" fmla="+- 0 438 348"/>
                <a:gd name="T37" fmla="*/ T36 w 95"/>
                <a:gd name="T38" fmla="+- 0 372 280"/>
                <a:gd name="T39" fmla="*/ 372 h 108"/>
                <a:gd name="T40" fmla="+- 0 437 348"/>
                <a:gd name="T41" fmla="*/ T40 w 95"/>
                <a:gd name="T42" fmla="+- 0 368 280"/>
                <a:gd name="T43" fmla="*/ 368 h 108"/>
                <a:gd name="T44" fmla="+- 0 437 348"/>
                <a:gd name="T45" fmla="*/ T44 w 95"/>
                <a:gd name="T46" fmla="+- 0 358 280"/>
                <a:gd name="T47" fmla="*/ 358 h 108"/>
                <a:gd name="T48" fmla="+- 0 437 348"/>
                <a:gd name="T49" fmla="*/ T48 w 95"/>
                <a:gd name="T50" fmla="+- 0 333 280"/>
                <a:gd name="T51" fmla="*/ 333 h 10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95" h="108">
                  <a:moveTo>
                    <a:pt x="89" y="53"/>
                  </a:moveTo>
                  <a:lnTo>
                    <a:pt x="71" y="53"/>
                  </a:lnTo>
                  <a:lnTo>
                    <a:pt x="71" y="67"/>
                  </a:lnTo>
                  <a:lnTo>
                    <a:pt x="70" y="73"/>
                  </a:lnTo>
                  <a:lnTo>
                    <a:pt x="68" y="78"/>
                  </a:lnTo>
                  <a:lnTo>
                    <a:pt x="64" y="87"/>
                  </a:lnTo>
                  <a:lnTo>
                    <a:pt x="52" y="93"/>
                  </a:lnTo>
                  <a:lnTo>
                    <a:pt x="71" y="93"/>
                  </a:lnTo>
                  <a:lnTo>
                    <a:pt x="73" y="92"/>
                  </a:lnTo>
                  <a:lnTo>
                    <a:pt x="90" y="92"/>
                  </a:lnTo>
                  <a:lnTo>
                    <a:pt x="89" y="88"/>
                  </a:lnTo>
                  <a:lnTo>
                    <a:pt x="89" y="78"/>
                  </a:lnTo>
                  <a:lnTo>
                    <a:pt x="89" y="5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93" name="Freeform 3994">
              <a:extLst>
                <a:ext uri="{FF2B5EF4-FFF2-40B4-BE49-F238E27FC236}">
                  <a16:creationId xmlns:a16="http://schemas.microsoft.com/office/drawing/2014/main" id="{00000000-0008-0000-0000-0000E1030000}"/>
                </a:ext>
              </a:extLst>
            </xdr:cNvPr>
            <xdr:cNvSpPr>
              <a:spLocks/>
            </xdr:cNvSpPr>
          </xdr:nvSpPr>
          <xdr:spPr bwMode="auto">
            <a:xfrm>
              <a:off x="348" y="280"/>
              <a:ext cx="95" cy="108"/>
            </a:xfrm>
            <a:custGeom>
              <a:avLst/>
              <a:gdLst>
                <a:gd name="T0" fmla="+- 0 397 348"/>
                <a:gd name="T1" fmla="*/ T0 w 95"/>
                <a:gd name="T2" fmla="+- 0 280 280"/>
                <a:gd name="T3" fmla="*/ 280 h 108"/>
                <a:gd name="T4" fmla="+- 0 379 348"/>
                <a:gd name="T5" fmla="*/ T4 w 95"/>
                <a:gd name="T6" fmla="+- 0 282 280"/>
                <a:gd name="T7" fmla="*/ 282 h 108"/>
                <a:gd name="T8" fmla="+- 0 365 348"/>
                <a:gd name="T9" fmla="*/ T8 w 95"/>
                <a:gd name="T10" fmla="+- 0 287 280"/>
                <a:gd name="T11" fmla="*/ 287 h 108"/>
                <a:gd name="T12" fmla="+- 0 356 348"/>
                <a:gd name="T13" fmla="*/ T12 w 95"/>
                <a:gd name="T14" fmla="+- 0 297 280"/>
                <a:gd name="T15" fmla="*/ 297 h 108"/>
                <a:gd name="T16" fmla="+- 0 351 348"/>
                <a:gd name="T17" fmla="*/ T16 w 95"/>
                <a:gd name="T18" fmla="+- 0 311 280"/>
                <a:gd name="T19" fmla="*/ 311 h 108"/>
                <a:gd name="T20" fmla="+- 0 368 348"/>
                <a:gd name="T21" fmla="*/ T20 w 95"/>
                <a:gd name="T22" fmla="+- 0 313 280"/>
                <a:gd name="T23" fmla="*/ 313 h 108"/>
                <a:gd name="T24" fmla="+- 0 372 348"/>
                <a:gd name="T25" fmla="*/ T24 w 95"/>
                <a:gd name="T26" fmla="+- 0 299 280"/>
                <a:gd name="T27" fmla="*/ 299 h 108"/>
                <a:gd name="T28" fmla="+- 0 378 348"/>
                <a:gd name="T29" fmla="*/ T28 w 95"/>
                <a:gd name="T30" fmla="+- 0 294 280"/>
                <a:gd name="T31" fmla="*/ 294 h 108"/>
                <a:gd name="T32" fmla="+- 0 433 348"/>
                <a:gd name="T33" fmla="*/ T32 w 95"/>
                <a:gd name="T34" fmla="+- 0 294 280"/>
                <a:gd name="T35" fmla="*/ 294 h 108"/>
                <a:gd name="T36" fmla="+- 0 433 348"/>
                <a:gd name="T37" fmla="*/ T36 w 95"/>
                <a:gd name="T38" fmla="+- 0 293 280"/>
                <a:gd name="T39" fmla="*/ 293 h 108"/>
                <a:gd name="T40" fmla="+- 0 426 348"/>
                <a:gd name="T41" fmla="*/ T40 w 95"/>
                <a:gd name="T42" fmla="+- 0 286 280"/>
                <a:gd name="T43" fmla="*/ 286 h 108"/>
                <a:gd name="T44" fmla="+- 0 414 348"/>
                <a:gd name="T45" fmla="*/ T44 w 95"/>
                <a:gd name="T46" fmla="+- 0 281 280"/>
                <a:gd name="T47" fmla="*/ 281 h 108"/>
                <a:gd name="T48" fmla="+- 0 397 348"/>
                <a:gd name="T49" fmla="*/ T48 w 95"/>
                <a:gd name="T50" fmla="+- 0 280 280"/>
                <a:gd name="T51" fmla="*/ 280 h 10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95" h="108">
                  <a:moveTo>
                    <a:pt x="49" y="0"/>
                  </a:moveTo>
                  <a:lnTo>
                    <a:pt x="31" y="2"/>
                  </a:lnTo>
                  <a:lnTo>
                    <a:pt x="17" y="7"/>
                  </a:lnTo>
                  <a:lnTo>
                    <a:pt x="8" y="17"/>
                  </a:lnTo>
                  <a:lnTo>
                    <a:pt x="3" y="31"/>
                  </a:lnTo>
                  <a:lnTo>
                    <a:pt x="20" y="33"/>
                  </a:lnTo>
                  <a:lnTo>
                    <a:pt x="24" y="19"/>
                  </a:lnTo>
                  <a:lnTo>
                    <a:pt x="30" y="14"/>
                  </a:lnTo>
                  <a:lnTo>
                    <a:pt x="85" y="14"/>
                  </a:lnTo>
                  <a:lnTo>
                    <a:pt x="85" y="13"/>
                  </a:lnTo>
                  <a:lnTo>
                    <a:pt x="78" y="6"/>
                  </a:lnTo>
                  <a:lnTo>
                    <a:pt x="66" y="1"/>
                  </a:lnTo>
                  <a:lnTo>
                    <a:pt x="49"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959" name="Group 958">
            <a:extLst>
              <a:ext uri="{FF2B5EF4-FFF2-40B4-BE49-F238E27FC236}">
                <a16:creationId xmlns:a16="http://schemas.microsoft.com/office/drawing/2014/main" id="{00000000-0008-0000-0000-0000BF030000}"/>
              </a:ext>
            </a:extLst>
          </xdr:cNvPr>
          <xdr:cNvGrpSpPr>
            <a:grpSpLocks/>
          </xdr:cNvGrpSpPr>
        </xdr:nvGrpSpPr>
        <xdr:grpSpPr bwMode="auto">
          <a:xfrm>
            <a:off x="463" y="280"/>
            <a:ext cx="56" cy="105"/>
            <a:chOff x="463" y="280"/>
            <a:chExt cx="56" cy="105"/>
          </a:xfrm>
        </xdr:grpSpPr>
        <xdr:sp macro="" textlink="">
          <xdr:nvSpPr>
            <xdr:cNvPr id="987" name="Freeform 3996">
              <a:extLst>
                <a:ext uri="{FF2B5EF4-FFF2-40B4-BE49-F238E27FC236}">
                  <a16:creationId xmlns:a16="http://schemas.microsoft.com/office/drawing/2014/main" id="{00000000-0008-0000-0000-0000DB030000}"/>
                </a:ext>
              </a:extLst>
            </xdr:cNvPr>
            <xdr:cNvSpPr>
              <a:spLocks/>
            </xdr:cNvSpPr>
          </xdr:nvSpPr>
          <xdr:spPr bwMode="auto">
            <a:xfrm>
              <a:off x="463" y="280"/>
              <a:ext cx="56" cy="105"/>
            </a:xfrm>
            <a:custGeom>
              <a:avLst/>
              <a:gdLst>
                <a:gd name="T0" fmla="+- 0 479 463"/>
                <a:gd name="T1" fmla="*/ T0 w 56"/>
                <a:gd name="T2" fmla="+- 0 282 280"/>
                <a:gd name="T3" fmla="*/ 282 h 105"/>
                <a:gd name="T4" fmla="+- 0 463 463"/>
                <a:gd name="T5" fmla="*/ T4 w 56"/>
                <a:gd name="T6" fmla="+- 0 282 280"/>
                <a:gd name="T7" fmla="*/ 282 h 105"/>
                <a:gd name="T8" fmla="+- 0 463 463"/>
                <a:gd name="T9" fmla="*/ T8 w 56"/>
                <a:gd name="T10" fmla="+- 0 385 280"/>
                <a:gd name="T11" fmla="*/ 385 h 105"/>
                <a:gd name="T12" fmla="+- 0 481 463"/>
                <a:gd name="T13" fmla="*/ T12 w 56"/>
                <a:gd name="T14" fmla="+- 0 385 280"/>
                <a:gd name="T15" fmla="*/ 385 h 105"/>
                <a:gd name="T16" fmla="+- 0 481 463"/>
                <a:gd name="T17" fmla="*/ T16 w 56"/>
                <a:gd name="T18" fmla="+- 0 324 280"/>
                <a:gd name="T19" fmla="*/ 324 h 105"/>
                <a:gd name="T20" fmla="+- 0 482 463"/>
                <a:gd name="T21" fmla="*/ T20 w 56"/>
                <a:gd name="T22" fmla="+- 0 317 280"/>
                <a:gd name="T23" fmla="*/ 317 h 105"/>
                <a:gd name="T24" fmla="+- 0 484 463"/>
                <a:gd name="T25" fmla="*/ T24 w 56"/>
                <a:gd name="T26" fmla="+- 0 310 280"/>
                <a:gd name="T27" fmla="*/ 310 h 105"/>
                <a:gd name="T28" fmla="+- 0 486 463"/>
                <a:gd name="T29" fmla="*/ T28 w 56"/>
                <a:gd name="T30" fmla="+- 0 302 280"/>
                <a:gd name="T31" fmla="*/ 302 h 105"/>
                <a:gd name="T32" fmla="+- 0 493 463"/>
                <a:gd name="T33" fmla="*/ T32 w 56"/>
                <a:gd name="T34" fmla="+- 0 298 280"/>
                <a:gd name="T35" fmla="*/ 298 h 105"/>
                <a:gd name="T36" fmla="+- 0 515 463"/>
                <a:gd name="T37" fmla="*/ T36 w 56"/>
                <a:gd name="T38" fmla="+- 0 298 280"/>
                <a:gd name="T39" fmla="*/ 298 h 105"/>
                <a:gd name="T40" fmla="+- 0 515 463"/>
                <a:gd name="T41" fmla="*/ T40 w 56"/>
                <a:gd name="T42" fmla="+- 0 297 280"/>
                <a:gd name="T43" fmla="*/ 297 h 105"/>
                <a:gd name="T44" fmla="+- 0 479 463"/>
                <a:gd name="T45" fmla="*/ T44 w 56"/>
                <a:gd name="T46" fmla="+- 0 297 280"/>
                <a:gd name="T47" fmla="*/ 297 h 105"/>
                <a:gd name="T48" fmla="+- 0 479 463"/>
                <a:gd name="T49" fmla="*/ T48 w 56"/>
                <a:gd name="T50" fmla="+- 0 282 280"/>
                <a:gd name="T51" fmla="*/ 282 h 10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56" h="105">
                  <a:moveTo>
                    <a:pt x="16" y="2"/>
                  </a:moveTo>
                  <a:lnTo>
                    <a:pt x="0" y="2"/>
                  </a:lnTo>
                  <a:lnTo>
                    <a:pt x="0" y="105"/>
                  </a:lnTo>
                  <a:lnTo>
                    <a:pt x="18" y="105"/>
                  </a:lnTo>
                  <a:lnTo>
                    <a:pt x="18" y="44"/>
                  </a:lnTo>
                  <a:lnTo>
                    <a:pt x="19" y="37"/>
                  </a:lnTo>
                  <a:lnTo>
                    <a:pt x="21" y="30"/>
                  </a:lnTo>
                  <a:lnTo>
                    <a:pt x="23" y="22"/>
                  </a:lnTo>
                  <a:lnTo>
                    <a:pt x="30" y="18"/>
                  </a:lnTo>
                  <a:lnTo>
                    <a:pt x="52" y="18"/>
                  </a:lnTo>
                  <a:lnTo>
                    <a:pt x="52" y="17"/>
                  </a:lnTo>
                  <a:lnTo>
                    <a:pt x="16" y="17"/>
                  </a:lnTo>
                  <a:lnTo>
                    <a:pt x="16" y="2"/>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88" name="Freeform 3997">
              <a:extLst>
                <a:ext uri="{FF2B5EF4-FFF2-40B4-BE49-F238E27FC236}">
                  <a16:creationId xmlns:a16="http://schemas.microsoft.com/office/drawing/2014/main" id="{00000000-0008-0000-0000-0000DC030000}"/>
                </a:ext>
              </a:extLst>
            </xdr:cNvPr>
            <xdr:cNvSpPr>
              <a:spLocks/>
            </xdr:cNvSpPr>
          </xdr:nvSpPr>
          <xdr:spPr bwMode="auto">
            <a:xfrm>
              <a:off x="463" y="280"/>
              <a:ext cx="56" cy="105"/>
            </a:xfrm>
            <a:custGeom>
              <a:avLst/>
              <a:gdLst>
                <a:gd name="T0" fmla="+- 0 515 463"/>
                <a:gd name="T1" fmla="*/ T0 w 56"/>
                <a:gd name="T2" fmla="+- 0 298 280"/>
                <a:gd name="T3" fmla="*/ 298 h 105"/>
                <a:gd name="T4" fmla="+- 0 505 463"/>
                <a:gd name="T5" fmla="*/ T4 w 56"/>
                <a:gd name="T6" fmla="+- 0 298 280"/>
                <a:gd name="T7" fmla="*/ 298 h 105"/>
                <a:gd name="T8" fmla="+- 0 509 463"/>
                <a:gd name="T9" fmla="*/ T8 w 56"/>
                <a:gd name="T10" fmla="+- 0 299 280"/>
                <a:gd name="T11" fmla="*/ 299 h 105"/>
                <a:gd name="T12" fmla="+- 0 513 463"/>
                <a:gd name="T13" fmla="*/ T12 w 56"/>
                <a:gd name="T14" fmla="+- 0 301 280"/>
                <a:gd name="T15" fmla="*/ 301 h 105"/>
                <a:gd name="T16" fmla="+- 0 515 463"/>
                <a:gd name="T17" fmla="*/ T16 w 56"/>
                <a:gd name="T18" fmla="+- 0 298 280"/>
                <a:gd name="T19" fmla="*/ 298 h 105"/>
              </a:gdLst>
              <a:ahLst/>
              <a:cxnLst>
                <a:cxn ang="0">
                  <a:pos x="T1" y="T3"/>
                </a:cxn>
                <a:cxn ang="0">
                  <a:pos x="T5" y="T7"/>
                </a:cxn>
                <a:cxn ang="0">
                  <a:pos x="T9" y="T11"/>
                </a:cxn>
                <a:cxn ang="0">
                  <a:pos x="T13" y="T15"/>
                </a:cxn>
                <a:cxn ang="0">
                  <a:pos x="T17" y="T19"/>
                </a:cxn>
              </a:cxnLst>
              <a:rect l="0" t="0" r="r" b="b"/>
              <a:pathLst>
                <a:path w="56" h="105">
                  <a:moveTo>
                    <a:pt x="52" y="18"/>
                  </a:moveTo>
                  <a:lnTo>
                    <a:pt x="42" y="18"/>
                  </a:lnTo>
                  <a:lnTo>
                    <a:pt x="46" y="19"/>
                  </a:lnTo>
                  <a:lnTo>
                    <a:pt x="50" y="21"/>
                  </a:lnTo>
                  <a:lnTo>
                    <a:pt x="52" y="18"/>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89" name="Freeform 3998">
              <a:extLst>
                <a:ext uri="{FF2B5EF4-FFF2-40B4-BE49-F238E27FC236}">
                  <a16:creationId xmlns:a16="http://schemas.microsoft.com/office/drawing/2014/main" id="{00000000-0008-0000-0000-0000DD030000}"/>
                </a:ext>
              </a:extLst>
            </xdr:cNvPr>
            <xdr:cNvSpPr>
              <a:spLocks/>
            </xdr:cNvSpPr>
          </xdr:nvSpPr>
          <xdr:spPr bwMode="auto">
            <a:xfrm>
              <a:off x="463" y="280"/>
              <a:ext cx="56" cy="105"/>
            </a:xfrm>
            <a:custGeom>
              <a:avLst/>
              <a:gdLst>
                <a:gd name="T0" fmla="+- 0 507 463"/>
                <a:gd name="T1" fmla="*/ T0 w 56"/>
                <a:gd name="T2" fmla="+- 0 280 280"/>
                <a:gd name="T3" fmla="*/ 280 h 105"/>
                <a:gd name="T4" fmla="+- 0 493 463"/>
                <a:gd name="T5" fmla="*/ T4 w 56"/>
                <a:gd name="T6" fmla="+- 0 280 280"/>
                <a:gd name="T7" fmla="*/ 280 h 105"/>
                <a:gd name="T8" fmla="+- 0 487 463"/>
                <a:gd name="T9" fmla="*/ T8 w 56"/>
                <a:gd name="T10" fmla="+- 0 283 280"/>
                <a:gd name="T11" fmla="*/ 283 h 105"/>
                <a:gd name="T12" fmla="+- 0 479 463"/>
                <a:gd name="T13" fmla="*/ T12 w 56"/>
                <a:gd name="T14" fmla="+- 0 297 280"/>
                <a:gd name="T15" fmla="*/ 297 h 105"/>
                <a:gd name="T16" fmla="+- 0 515 463"/>
                <a:gd name="T17" fmla="*/ T16 w 56"/>
                <a:gd name="T18" fmla="+- 0 297 280"/>
                <a:gd name="T19" fmla="*/ 297 h 105"/>
                <a:gd name="T20" fmla="+- 0 519 463"/>
                <a:gd name="T21" fmla="*/ T20 w 56"/>
                <a:gd name="T22" fmla="+- 0 285 280"/>
                <a:gd name="T23" fmla="*/ 285 h 105"/>
                <a:gd name="T24" fmla="+- 0 513 463"/>
                <a:gd name="T25" fmla="*/ T24 w 56"/>
                <a:gd name="T26" fmla="+- 0 281 280"/>
                <a:gd name="T27" fmla="*/ 281 h 105"/>
                <a:gd name="T28" fmla="+- 0 507 463"/>
                <a:gd name="T29" fmla="*/ T28 w 56"/>
                <a:gd name="T30" fmla="+- 0 280 280"/>
                <a:gd name="T31" fmla="*/ 280 h 105"/>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56" h="105">
                  <a:moveTo>
                    <a:pt x="44" y="0"/>
                  </a:moveTo>
                  <a:lnTo>
                    <a:pt x="30" y="0"/>
                  </a:lnTo>
                  <a:lnTo>
                    <a:pt x="24" y="3"/>
                  </a:lnTo>
                  <a:lnTo>
                    <a:pt x="16" y="17"/>
                  </a:lnTo>
                  <a:lnTo>
                    <a:pt x="52" y="17"/>
                  </a:lnTo>
                  <a:lnTo>
                    <a:pt x="56" y="5"/>
                  </a:lnTo>
                  <a:lnTo>
                    <a:pt x="50" y="1"/>
                  </a:lnTo>
                  <a:lnTo>
                    <a:pt x="44"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960" name="Group 959">
            <a:extLst>
              <a:ext uri="{FF2B5EF4-FFF2-40B4-BE49-F238E27FC236}">
                <a16:creationId xmlns:a16="http://schemas.microsoft.com/office/drawing/2014/main" id="{00000000-0008-0000-0000-0000C0030000}"/>
              </a:ext>
            </a:extLst>
          </xdr:cNvPr>
          <xdr:cNvGrpSpPr>
            <a:grpSpLocks/>
          </xdr:cNvGrpSpPr>
        </xdr:nvGrpSpPr>
        <xdr:grpSpPr bwMode="auto">
          <a:xfrm>
            <a:off x="527" y="246"/>
            <a:ext cx="51" cy="140"/>
            <a:chOff x="527" y="246"/>
            <a:chExt cx="51" cy="140"/>
          </a:xfrm>
        </xdr:grpSpPr>
        <xdr:sp macro="" textlink="">
          <xdr:nvSpPr>
            <xdr:cNvPr id="983" name="Freeform 4000">
              <a:extLst>
                <a:ext uri="{FF2B5EF4-FFF2-40B4-BE49-F238E27FC236}">
                  <a16:creationId xmlns:a16="http://schemas.microsoft.com/office/drawing/2014/main" id="{00000000-0008-0000-0000-0000D7030000}"/>
                </a:ext>
              </a:extLst>
            </xdr:cNvPr>
            <xdr:cNvSpPr>
              <a:spLocks/>
            </xdr:cNvSpPr>
          </xdr:nvSpPr>
          <xdr:spPr bwMode="auto">
            <a:xfrm>
              <a:off x="527" y="246"/>
              <a:ext cx="51" cy="140"/>
            </a:xfrm>
            <a:custGeom>
              <a:avLst/>
              <a:gdLst>
                <a:gd name="T0" fmla="+- 0 557 527"/>
                <a:gd name="T1" fmla="*/ T0 w 51"/>
                <a:gd name="T2" fmla="+- 0 295 246"/>
                <a:gd name="T3" fmla="*/ 295 h 140"/>
                <a:gd name="T4" fmla="+- 0 540 527"/>
                <a:gd name="T5" fmla="*/ T4 w 51"/>
                <a:gd name="T6" fmla="+- 0 295 246"/>
                <a:gd name="T7" fmla="*/ 295 h 140"/>
                <a:gd name="T8" fmla="+- 0 540 527"/>
                <a:gd name="T9" fmla="*/ T8 w 51"/>
                <a:gd name="T10" fmla="+- 0 365 246"/>
                <a:gd name="T11" fmla="*/ 365 h 140"/>
                <a:gd name="T12" fmla="+- 0 558 527"/>
                <a:gd name="T13" fmla="*/ T12 w 51"/>
                <a:gd name="T14" fmla="+- 0 386 246"/>
                <a:gd name="T15" fmla="*/ 386 h 140"/>
                <a:gd name="T16" fmla="+- 0 568 527"/>
                <a:gd name="T17" fmla="*/ T16 w 51"/>
                <a:gd name="T18" fmla="+- 0 386 246"/>
                <a:gd name="T19" fmla="*/ 386 h 140"/>
                <a:gd name="T20" fmla="+- 0 572 527"/>
                <a:gd name="T21" fmla="*/ T20 w 51"/>
                <a:gd name="T22" fmla="+- 0 385 246"/>
                <a:gd name="T23" fmla="*/ 385 h 140"/>
                <a:gd name="T24" fmla="+- 0 577 527"/>
                <a:gd name="T25" fmla="*/ T24 w 51"/>
                <a:gd name="T26" fmla="+- 0 384 246"/>
                <a:gd name="T27" fmla="*/ 384 h 140"/>
                <a:gd name="T28" fmla="+- 0 575 527"/>
                <a:gd name="T29" fmla="*/ T28 w 51"/>
                <a:gd name="T30" fmla="+- 0 370 246"/>
                <a:gd name="T31" fmla="*/ 370 h 140"/>
                <a:gd name="T32" fmla="+- 0 562 527"/>
                <a:gd name="T33" fmla="*/ T32 w 51"/>
                <a:gd name="T34" fmla="+- 0 370 246"/>
                <a:gd name="T35" fmla="*/ 370 h 140"/>
                <a:gd name="T36" fmla="+- 0 559 527"/>
                <a:gd name="T37" fmla="*/ T36 w 51"/>
                <a:gd name="T38" fmla="+- 0 368 246"/>
                <a:gd name="T39" fmla="*/ 368 h 140"/>
                <a:gd name="T40" fmla="+- 0 558 527"/>
                <a:gd name="T41" fmla="*/ T40 w 51"/>
                <a:gd name="T42" fmla="+- 0 365 246"/>
                <a:gd name="T43" fmla="*/ 365 h 140"/>
                <a:gd name="T44" fmla="+- 0 557 527"/>
                <a:gd name="T45" fmla="*/ T44 w 51"/>
                <a:gd name="T46" fmla="+- 0 364 246"/>
                <a:gd name="T47" fmla="*/ 364 h 140"/>
                <a:gd name="T48" fmla="+- 0 557 527"/>
                <a:gd name="T49" fmla="*/ T48 w 51"/>
                <a:gd name="T50" fmla="+- 0 360 246"/>
                <a:gd name="T51" fmla="*/ 360 h 140"/>
                <a:gd name="T52" fmla="+- 0 557 527"/>
                <a:gd name="T53" fmla="*/ T52 w 51"/>
                <a:gd name="T54" fmla="+- 0 295 246"/>
                <a:gd name="T55" fmla="*/ 295 h 14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51" h="140">
                  <a:moveTo>
                    <a:pt x="30" y="49"/>
                  </a:moveTo>
                  <a:lnTo>
                    <a:pt x="13" y="49"/>
                  </a:lnTo>
                  <a:lnTo>
                    <a:pt x="13" y="119"/>
                  </a:lnTo>
                  <a:lnTo>
                    <a:pt x="31" y="140"/>
                  </a:lnTo>
                  <a:lnTo>
                    <a:pt x="41" y="140"/>
                  </a:lnTo>
                  <a:lnTo>
                    <a:pt x="45" y="139"/>
                  </a:lnTo>
                  <a:lnTo>
                    <a:pt x="50" y="138"/>
                  </a:lnTo>
                  <a:lnTo>
                    <a:pt x="48" y="124"/>
                  </a:lnTo>
                  <a:lnTo>
                    <a:pt x="35" y="124"/>
                  </a:lnTo>
                  <a:lnTo>
                    <a:pt x="32" y="122"/>
                  </a:lnTo>
                  <a:lnTo>
                    <a:pt x="31" y="119"/>
                  </a:lnTo>
                  <a:lnTo>
                    <a:pt x="30" y="118"/>
                  </a:lnTo>
                  <a:lnTo>
                    <a:pt x="30" y="114"/>
                  </a:lnTo>
                  <a:lnTo>
                    <a:pt x="30" y="4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84" name="Freeform 4001">
              <a:extLst>
                <a:ext uri="{FF2B5EF4-FFF2-40B4-BE49-F238E27FC236}">
                  <a16:creationId xmlns:a16="http://schemas.microsoft.com/office/drawing/2014/main" id="{00000000-0008-0000-0000-0000D8030000}"/>
                </a:ext>
              </a:extLst>
            </xdr:cNvPr>
            <xdr:cNvSpPr>
              <a:spLocks/>
            </xdr:cNvSpPr>
          </xdr:nvSpPr>
          <xdr:spPr bwMode="auto">
            <a:xfrm>
              <a:off x="527" y="246"/>
              <a:ext cx="51" cy="140"/>
            </a:xfrm>
            <a:custGeom>
              <a:avLst/>
              <a:gdLst>
                <a:gd name="T0" fmla="+- 0 575 527"/>
                <a:gd name="T1" fmla="*/ T0 w 51"/>
                <a:gd name="T2" fmla="+- 0 369 246"/>
                <a:gd name="T3" fmla="*/ 369 h 140"/>
                <a:gd name="T4" fmla="+- 0 571 527"/>
                <a:gd name="T5" fmla="*/ T4 w 51"/>
                <a:gd name="T6" fmla="+- 0 369 246"/>
                <a:gd name="T7" fmla="*/ 369 h 140"/>
                <a:gd name="T8" fmla="+- 0 569 527"/>
                <a:gd name="T9" fmla="*/ T8 w 51"/>
                <a:gd name="T10" fmla="+- 0 370 246"/>
                <a:gd name="T11" fmla="*/ 370 h 140"/>
                <a:gd name="T12" fmla="+- 0 575 527"/>
                <a:gd name="T13" fmla="*/ T12 w 51"/>
                <a:gd name="T14" fmla="+- 0 370 246"/>
                <a:gd name="T15" fmla="*/ 370 h 140"/>
                <a:gd name="T16" fmla="+- 0 575 527"/>
                <a:gd name="T17" fmla="*/ T16 w 51"/>
                <a:gd name="T18" fmla="+- 0 369 246"/>
                <a:gd name="T19" fmla="*/ 369 h 140"/>
              </a:gdLst>
              <a:ahLst/>
              <a:cxnLst>
                <a:cxn ang="0">
                  <a:pos x="T1" y="T3"/>
                </a:cxn>
                <a:cxn ang="0">
                  <a:pos x="T5" y="T7"/>
                </a:cxn>
                <a:cxn ang="0">
                  <a:pos x="T9" y="T11"/>
                </a:cxn>
                <a:cxn ang="0">
                  <a:pos x="T13" y="T15"/>
                </a:cxn>
                <a:cxn ang="0">
                  <a:pos x="T17" y="T19"/>
                </a:cxn>
              </a:cxnLst>
              <a:rect l="0" t="0" r="r" b="b"/>
              <a:pathLst>
                <a:path w="51" h="140">
                  <a:moveTo>
                    <a:pt x="48" y="123"/>
                  </a:moveTo>
                  <a:lnTo>
                    <a:pt x="44" y="123"/>
                  </a:lnTo>
                  <a:lnTo>
                    <a:pt x="42" y="124"/>
                  </a:lnTo>
                  <a:lnTo>
                    <a:pt x="48" y="124"/>
                  </a:lnTo>
                  <a:lnTo>
                    <a:pt x="48" y="12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85" name="Freeform 4002">
              <a:extLst>
                <a:ext uri="{FF2B5EF4-FFF2-40B4-BE49-F238E27FC236}">
                  <a16:creationId xmlns:a16="http://schemas.microsoft.com/office/drawing/2014/main" id="{00000000-0008-0000-0000-0000D9030000}"/>
                </a:ext>
              </a:extLst>
            </xdr:cNvPr>
            <xdr:cNvSpPr>
              <a:spLocks/>
            </xdr:cNvSpPr>
          </xdr:nvSpPr>
          <xdr:spPr bwMode="auto">
            <a:xfrm>
              <a:off x="527" y="246"/>
              <a:ext cx="51" cy="140"/>
            </a:xfrm>
            <a:custGeom>
              <a:avLst/>
              <a:gdLst>
                <a:gd name="T0" fmla="+- 0 575 527"/>
                <a:gd name="T1" fmla="*/ T0 w 51"/>
                <a:gd name="T2" fmla="+- 0 282 246"/>
                <a:gd name="T3" fmla="*/ 282 h 140"/>
                <a:gd name="T4" fmla="+- 0 527 527"/>
                <a:gd name="T5" fmla="*/ T4 w 51"/>
                <a:gd name="T6" fmla="+- 0 282 246"/>
                <a:gd name="T7" fmla="*/ 282 h 140"/>
                <a:gd name="T8" fmla="+- 0 527 527"/>
                <a:gd name="T9" fmla="*/ T8 w 51"/>
                <a:gd name="T10" fmla="+- 0 295 246"/>
                <a:gd name="T11" fmla="*/ 295 h 140"/>
                <a:gd name="T12" fmla="+- 0 575 527"/>
                <a:gd name="T13" fmla="*/ T12 w 51"/>
                <a:gd name="T14" fmla="+- 0 295 246"/>
                <a:gd name="T15" fmla="*/ 295 h 140"/>
                <a:gd name="T16" fmla="+- 0 575 527"/>
                <a:gd name="T17" fmla="*/ T16 w 51"/>
                <a:gd name="T18" fmla="+- 0 282 246"/>
                <a:gd name="T19" fmla="*/ 282 h 140"/>
              </a:gdLst>
              <a:ahLst/>
              <a:cxnLst>
                <a:cxn ang="0">
                  <a:pos x="T1" y="T3"/>
                </a:cxn>
                <a:cxn ang="0">
                  <a:pos x="T5" y="T7"/>
                </a:cxn>
                <a:cxn ang="0">
                  <a:pos x="T9" y="T11"/>
                </a:cxn>
                <a:cxn ang="0">
                  <a:pos x="T13" y="T15"/>
                </a:cxn>
                <a:cxn ang="0">
                  <a:pos x="T17" y="T19"/>
                </a:cxn>
              </a:cxnLst>
              <a:rect l="0" t="0" r="r" b="b"/>
              <a:pathLst>
                <a:path w="51" h="140">
                  <a:moveTo>
                    <a:pt x="48" y="36"/>
                  </a:moveTo>
                  <a:lnTo>
                    <a:pt x="0" y="36"/>
                  </a:lnTo>
                  <a:lnTo>
                    <a:pt x="0" y="49"/>
                  </a:lnTo>
                  <a:lnTo>
                    <a:pt x="48" y="49"/>
                  </a:lnTo>
                  <a:lnTo>
                    <a:pt x="48" y="36"/>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86" name="Freeform 4003">
              <a:extLst>
                <a:ext uri="{FF2B5EF4-FFF2-40B4-BE49-F238E27FC236}">
                  <a16:creationId xmlns:a16="http://schemas.microsoft.com/office/drawing/2014/main" id="{00000000-0008-0000-0000-0000DA030000}"/>
                </a:ext>
              </a:extLst>
            </xdr:cNvPr>
            <xdr:cNvSpPr>
              <a:spLocks/>
            </xdr:cNvSpPr>
          </xdr:nvSpPr>
          <xdr:spPr bwMode="auto">
            <a:xfrm>
              <a:off x="527" y="246"/>
              <a:ext cx="51" cy="140"/>
            </a:xfrm>
            <a:custGeom>
              <a:avLst/>
              <a:gdLst>
                <a:gd name="T0" fmla="+- 0 557 527"/>
                <a:gd name="T1" fmla="*/ T0 w 51"/>
                <a:gd name="T2" fmla="+- 0 246 246"/>
                <a:gd name="T3" fmla="*/ 246 h 140"/>
                <a:gd name="T4" fmla="+- 0 540 527"/>
                <a:gd name="T5" fmla="*/ T4 w 51"/>
                <a:gd name="T6" fmla="+- 0 256 246"/>
                <a:gd name="T7" fmla="*/ 256 h 140"/>
                <a:gd name="T8" fmla="+- 0 540 527"/>
                <a:gd name="T9" fmla="*/ T8 w 51"/>
                <a:gd name="T10" fmla="+- 0 282 246"/>
                <a:gd name="T11" fmla="*/ 282 h 140"/>
                <a:gd name="T12" fmla="+- 0 557 527"/>
                <a:gd name="T13" fmla="*/ T12 w 51"/>
                <a:gd name="T14" fmla="+- 0 282 246"/>
                <a:gd name="T15" fmla="*/ 282 h 140"/>
                <a:gd name="T16" fmla="+- 0 557 527"/>
                <a:gd name="T17" fmla="*/ T16 w 51"/>
                <a:gd name="T18" fmla="+- 0 246 246"/>
                <a:gd name="T19" fmla="*/ 246 h 140"/>
              </a:gdLst>
              <a:ahLst/>
              <a:cxnLst>
                <a:cxn ang="0">
                  <a:pos x="T1" y="T3"/>
                </a:cxn>
                <a:cxn ang="0">
                  <a:pos x="T5" y="T7"/>
                </a:cxn>
                <a:cxn ang="0">
                  <a:pos x="T9" y="T11"/>
                </a:cxn>
                <a:cxn ang="0">
                  <a:pos x="T13" y="T15"/>
                </a:cxn>
                <a:cxn ang="0">
                  <a:pos x="T17" y="T19"/>
                </a:cxn>
              </a:cxnLst>
              <a:rect l="0" t="0" r="r" b="b"/>
              <a:pathLst>
                <a:path w="51" h="140">
                  <a:moveTo>
                    <a:pt x="30" y="0"/>
                  </a:moveTo>
                  <a:lnTo>
                    <a:pt x="13" y="10"/>
                  </a:lnTo>
                  <a:lnTo>
                    <a:pt x="13" y="36"/>
                  </a:lnTo>
                  <a:lnTo>
                    <a:pt x="30" y="36"/>
                  </a:lnTo>
                  <a:lnTo>
                    <a:pt x="3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961" name="Group 960">
            <a:extLst>
              <a:ext uri="{FF2B5EF4-FFF2-40B4-BE49-F238E27FC236}">
                <a16:creationId xmlns:a16="http://schemas.microsoft.com/office/drawing/2014/main" id="{00000000-0008-0000-0000-0000C1030000}"/>
              </a:ext>
            </a:extLst>
          </xdr:cNvPr>
          <xdr:cNvGrpSpPr>
            <a:grpSpLocks/>
          </xdr:cNvGrpSpPr>
        </xdr:nvGrpSpPr>
        <xdr:grpSpPr bwMode="auto">
          <a:xfrm>
            <a:off x="596" y="280"/>
            <a:ext cx="140" cy="105"/>
            <a:chOff x="596" y="280"/>
            <a:chExt cx="140" cy="105"/>
          </a:xfrm>
        </xdr:grpSpPr>
        <xdr:sp macro="" textlink="">
          <xdr:nvSpPr>
            <xdr:cNvPr id="978" name="Freeform 4005">
              <a:extLst>
                <a:ext uri="{FF2B5EF4-FFF2-40B4-BE49-F238E27FC236}">
                  <a16:creationId xmlns:a16="http://schemas.microsoft.com/office/drawing/2014/main" id="{00000000-0008-0000-0000-0000D2030000}"/>
                </a:ext>
              </a:extLst>
            </xdr:cNvPr>
            <xdr:cNvSpPr>
              <a:spLocks/>
            </xdr:cNvSpPr>
          </xdr:nvSpPr>
          <xdr:spPr bwMode="auto">
            <a:xfrm>
              <a:off x="596" y="280"/>
              <a:ext cx="140" cy="105"/>
            </a:xfrm>
            <a:custGeom>
              <a:avLst/>
              <a:gdLst>
                <a:gd name="T0" fmla="+- 0 612 596"/>
                <a:gd name="T1" fmla="*/ T0 w 140"/>
                <a:gd name="T2" fmla="+- 0 282 280"/>
                <a:gd name="T3" fmla="*/ 282 h 105"/>
                <a:gd name="T4" fmla="+- 0 596 596"/>
                <a:gd name="T5" fmla="*/ T4 w 140"/>
                <a:gd name="T6" fmla="+- 0 282 280"/>
                <a:gd name="T7" fmla="*/ 282 h 105"/>
                <a:gd name="T8" fmla="+- 0 596 596"/>
                <a:gd name="T9" fmla="*/ T8 w 140"/>
                <a:gd name="T10" fmla="+- 0 385 280"/>
                <a:gd name="T11" fmla="*/ 385 h 105"/>
                <a:gd name="T12" fmla="+- 0 613 596"/>
                <a:gd name="T13" fmla="*/ T12 w 140"/>
                <a:gd name="T14" fmla="+- 0 385 280"/>
                <a:gd name="T15" fmla="*/ 385 h 105"/>
                <a:gd name="T16" fmla="+- 0 613 596"/>
                <a:gd name="T17" fmla="*/ T16 w 140"/>
                <a:gd name="T18" fmla="+- 0 331 280"/>
                <a:gd name="T19" fmla="*/ 331 h 105"/>
                <a:gd name="T20" fmla="+- 0 615 596"/>
                <a:gd name="T21" fmla="*/ T20 w 140"/>
                <a:gd name="T22" fmla="+- 0 314 280"/>
                <a:gd name="T23" fmla="*/ 314 h 105"/>
                <a:gd name="T24" fmla="+- 0 620 596"/>
                <a:gd name="T25" fmla="*/ T24 w 140"/>
                <a:gd name="T26" fmla="+- 0 303 280"/>
                <a:gd name="T27" fmla="*/ 303 h 105"/>
                <a:gd name="T28" fmla="+- 0 628 596"/>
                <a:gd name="T29" fmla="*/ T28 w 140"/>
                <a:gd name="T30" fmla="+- 0 297 280"/>
                <a:gd name="T31" fmla="*/ 297 h 105"/>
                <a:gd name="T32" fmla="+- 0 631 596"/>
                <a:gd name="T33" fmla="*/ T32 w 140"/>
                <a:gd name="T34" fmla="+- 0 296 280"/>
                <a:gd name="T35" fmla="*/ 296 h 105"/>
                <a:gd name="T36" fmla="+- 0 612 596"/>
                <a:gd name="T37" fmla="*/ T36 w 140"/>
                <a:gd name="T38" fmla="+- 0 296 280"/>
                <a:gd name="T39" fmla="*/ 296 h 105"/>
                <a:gd name="T40" fmla="+- 0 612 596"/>
                <a:gd name="T41" fmla="*/ T40 w 140"/>
                <a:gd name="T42" fmla="+- 0 282 280"/>
                <a:gd name="T43" fmla="*/ 282 h 10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140" h="105">
                  <a:moveTo>
                    <a:pt x="16" y="2"/>
                  </a:moveTo>
                  <a:lnTo>
                    <a:pt x="0" y="2"/>
                  </a:lnTo>
                  <a:lnTo>
                    <a:pt x="0" y="105"/>
                  </a:lnTo>
                  <a:lnTo>
                    <a:pt x="17" y="105"/>
                  </a:lnTo>
                  <a:lnTo>
                    <a:pt x="17" y="51"/>
                  </a:lnTo>
                  <a:lnTo>
                    <a:pt x="19" y="34"/>
                  </a:lnTo>
                  <a:lnTo>
                    <a:pt x="24" y="23"/>
                  </a:lnTo>
                  <a:lnTo>
                    <a:pt x="32" y="17"/>
                  </a:lnTo>
                  <a:lnTo>
                    <a:pt x="35" y="16"/>
                  </a:lnTo>
                  <a:lnTo>
                    <a:pt x="16" y="16"/>
                  </a:lnTo>
                  <a:lnTo>
                    <a:pt x="16" y="2"/>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79" name="Freeform 4006">
              <a:extLst>
                <a:ext uri="{FF2B5EF4-FFF2-40B4-BE49-F238E27FC236}">
                  <a16:creationId xmlns:a16="http://schemas.microsoft.com/office/drawing/2014/main" id="{00000000-0008-0000-0000-0000D3030000}"/>
                </a:ext>
              </a:extLst>
            </xdr:cNvPr>
            <xdr:cNvSpPr>
              <a:spLocks/>
            </xdr:cNvSpPr>
          </xdr:nvSpPr>
          <xdr:spPr bwMode="auto">
            <a:xfrm>
              <a:off x="596" y="280"/>
              <a:ext cx="140" cy="105"/>
            </a:xfrm>
            <a:custGeom>
              <a:avLst/>
              <a:gdLst>
                <a:gd name="T0" fmla="+- 0 671 596"/>
                <a:gd name="T1" fmla="*/ T0 w 140"/>
                <a:gd name="T2" fmla="+- 0 295 280"/>
                <a:gd name="T3" fmla="*/ 295 h 105"/>
                <a:gd name="T4" fmla="+- 0 652 596"/>
                <a:gd name="T5" fmla="*/ T4 w 140"/>
                <a:gd name="T6" fmla="+- 0 295 280"/>
                <a:gd name="T7" fmla="*/ 295 h 105"/>
                <a:gd name="T8" fmla="+- 0 657 596"/>
                <a:gd name="T9" fmla="*/ T8 w 140"/>
                <a:gd name="T10" fmla="+- 0 302 280"/>
                <a:gd name="T11" fmla="*/ 302 h 105"/>
                <a:gd name="T12" fmla="+- 0 657 596"/>
                <a:gd name="T13" fmla="*/ T12 w 140"/>
                <a:gd name="T14" fmla="+- 0 385 280"/>
                <a:gd name="T15" fmla="*/ 385 h 105"/>
                <a:gd name="T16" fmla="+- 0 674 596"/>
                <a:gd name="T17" fmla="*/ T16 w 140"/>
                <a:gd name="T18" fmla="+- 0 385 280"/>
                <a:gd name="T19" fmla="*/ 385 h 105"/>
                <a:gd name="T20" fmla="+- 0 674 596"/>
                <a:gd name="T21" fmla="*/ T20 w 140"/>
                <a:gd name="T22" fmla="+- 0 304 280"/>
                <a:gd name="T23" fmla="*/ 304 h 105"/>
                <a:gd name="T24" fmla="+- 0 682 596"/>
                <a:gd name="T25" fmla="*/ T24 w 140"/>
                <a:gd name="T26" fmla="+- 0 298 280"/>
                <a:gd name="T27" fmla="*/ 298 h 105"/>
                <a:gd name="T28" fmla="+- 0 672 596"/>
                <a:gd name="T29" fmla="*/ T28 w 140"/>
                <a:gd name="T30" fmla="+- 0 298 280"/>
                <a:gd name="T31" fmla="*/ 298 h 105"/>
                <a:gd name="T32" fmla="+- 0 671 596"/>
                <a:gd name="T33" fmla="*/ T32 w 140"/>
                <a:gd name="T34" fmla="+- 0 295 280"/>
                <a:gd name="T35" fmla="*/ 295 h 10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40" h="105">
                  <a:moveTo>
                    <a:pt x="75" y="15"/>
                  </a:moveTo>
                  <a:lnTo>
                    <a:pt x="56" y="15"/>
                  </a:lnTo>
                  <a:lnTo>
                    <a:pt x="61" y="22"/>
                  </a:lnTo>
                  <a:lnTo>
                    <a:pt x="61" y="105"/>
                  </a:lnTo>
                  <a:lnTo>
                    <a:pt x="78" y="105"/>
                  </a:lnTo>
                  <a:lnTo>
                    <a:pt x="78" y="24"/>
                  </a:lnTo>
                  <a:lnTo>
                    <a:pt x="86" y="18"/>
                  </a:lnTo>
                  <a:lnTo>
                    <a:pt x="76" y="18"/>
                  </a:lnTo>
                  <a:lnTo>
                    <a:pt x="75" y="15"/>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80" name="Freeform 4007">
              <a:extLst>
                <a:ext uri="{FF2B5EF4-FFF2-40B4-BE49-F238E27FC236}">
                  <a16:creationId xmlns:a16="http://schemas.microsoft.com/office/drawing/2014/main" id="{00000000-0008-0000-0000-0000D4030000}"/>
                </a:ext>
              </a:extLst>
            </xdr:cNvPr>
            <xdr:cNvSpPr>
              <a:spLocks/>
            </xdr:cNvSpPr>
          </xdr:nvSpPr>
          <xdr:spPr bwMode="auto">
            <a:xfrm>
              <a:off x="596" y="280"/>
              <a:ext cx="140" cy="105"/>
            </a:xfrm>
            <a:custGeom>
              <a:avLst/>
              <a:gdLst>
                <a:gd name="T0" fmla="+- 0 731 596"/>
                <a:gd name="T1" fmla="*/ T0 w 140"/>
                <a:gd name="T2" fmla="+- 0 295 280"/>
                <a:gd name="T3" fmla="*/ 295 h 105"/>
                <a:gd name="T4" fmla="+- 0 707 596"/>
                <a:gd name="T5" fmla="*/ T4 w 140"/>
                <a:gd name="T6" fmla="+- 0 295 280"/>
                <a:gd name="T7" fmla="*/ 295 h 105"/>
                <a:gd name="T8" fmla="+- 0 714 596"/>
                <a:gd name="T9" fmla="*/ T8 w 140"/>
                <a:gd name="T10" fmla="+- 0 299 280"/>
                <a:gd name="T11" fmla="*/ 299 h 105"/>
                <a:gd name="T12" fmla="+- 0 716 596"/>
                <a:gd name="T13" fmla="*/ T12 w 140"/>
                <a:gd name="T14" fmla="+- 0 305 280"/>
                <a:gd name="T15" fmla="*/ 305 h 105"/>
                <a:gd name="T16" fmla="+- 0 717 596"/>
                <a:gd name="T17" fmla="*/ T16 w 140"/>
                <a:gd name="T18" fmla="+- 0 308 280"/>
                <a:gd name="T19" fmla="*/ 308 h 105"/>
                <a:gd name="T20" fmla="+- 0 718 596"/>
                <a:gd name="T21" fmla="*/ T20 w 140"/>
                <a:gd name="T22" fmla="+- 0 313 280"/>
                <a:gd name="T23" fmla="*/ 313 h 105"/>
                <a:gd name="T24" fmla="+- 0 718 596"/>
                <a:gd name="T25" fmla="*/ T24 w 140"/>
                <a:gd name="T26" fmla="+- 0 385 280"/>
                <a:gd name="T27" fmla="*/ 385 h 105"/>
                <a:gd name="T28" fmla="+- 0 735 596"/>
                <a:gd name="T29" fmla="*/ T28 w 140"/>
                <a:gd name="T30" fmla="+- 0 385 280"/>
                <a:gd name="T31" fmla="*/ 385 h 105"/>
                <a:gd name="T32" fmla="+- 0 735 596"/>
                <a:gd name="T33" fmla="*/ T32 w 140"/>
                <a:gd name="T34" fmla="+- 0 313 280"/>
                <a:gd name="T35" fmla="*/ 313 h 105"/>
                <a:gd name="T36" fmla="+- 0 733 596"/>
                <a:gd name="T37" fmla="*/ T36 w 140"/>
                <a:gd name="T38" fmla="+- 0 299 280"/>
                <a:gd name="T39" fmla="*/ 299 h 105"/>
                <a:gd name="T40" fmla="+- 0 731 596"/>
                <a:gd name="T41" fmla="*/ T40 w 140"/>
                <a:gd name="T42" fmla="+- 0 295 280"/>
                <a:gd name="T43" fmla="*/ 295 h 10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140" h="105">
                  <a:moveTo>
                    <a:pt x="135" y="15"/>
                  </a:moveTo>
                  <a:lnTo>
                    <a:pt x="111" y="15"/>
                  </a:lnTo>
                  <a:lnTo>
                    <a:pt x="118" y="19"/>
                  </a:lnTo>
                  <a:lnTo>
                    <a:pt x="120" y="25"/>
                  </a:lnTo>
                  <a:lnTo>
                    <a:pt x="121" y="28"/>
                  </a:lnTo>
                  <a:lnTo>
                    <a:pt x="122" y="33"/>
                  </a:lnTo>
                  <a:lnTo>
                    <a:pt x="122" y="105"/>
                  </a:lnTo>
                  <a:lnTo>
                    <a:pt x="139" y="105"/>
                  </a:lnTo>
                  <a:lnTo>
                    <a:pt x="139" y="33"/>
                  </a:lnTo>
                  <a:lnTo>
                    <a:pt x="137" y="19"/>
                  </a:lnTo>
                  <a:lnTo>
                    <a:pt x="135" y="15"/>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81" name="Freeform 4008">
              <a:extLst>
                <a:ext uri="{FF2B5EF4-FFF2-40B4-BE49-F238E27FC236}">
                  <a16:creationId xmlns:a16="http://schemas.microsoft.com/office/drawing/2014/main" id="{00000000-0008-0000-0000-0000D5030000}"/>
                </a:ext>
              </a:extLst>
            </xdr:cNvPr>
            <xdr:cNvSpPr>
              <a:spLocks/>
            </xdr:cNvSpPr>
          </xdr:nvSpPr>
          <xdr:spPr bwMode="auto">
            <a:xfrm>
              <a:off x="596" y="280"/>
              <a:ext cx="140" cy="105"/>
            </a:xfrm>
            <a:custGeom>
              <a:avLst/>
              <a:gdLst>
                <a:gd name="T0" fmla="+- 0 703 596"/>
                <a:gd name="T1" fmla="*/ T0 w 140"/>
                <a:gd name="T2" fmla="+- 0 280 280"/>
                <a:gd name="T3" fmla="*/ 280 h 105"/>
                <a:gd name="T4" fmla="+- 0 690 596"/>
                <a:gd name="T5" fmla="*/ T4 w 140"/>
                <a:gd name="T6" fmla="+- 0 280 280"/>
                <a:gd name="T7" fmla="*/ 280 h 105"/>
                <a:gd name="T8" fmla="+- 0 680 596"/>
                <a:gd name="T9" fmla="*/ T8 w 140"/>
                <a:gd name="T10" fmla="+- 0 286 280"/>
                <a:gd name="T11" fmla="*/ 286 h 105"/>
                <a:gd name="T12" fmla="+- 0 672 596"/>
                <a:gd name="T13" fmla="*/ T12 w 140"/>
                <a:gd name="T14" fmla="+- 0 298 280"/>
                <a:gd name="T15" fmla="*/ 298 h 105"/>
                <a:gd name="T16" fmla="+- 0 682 596"/>
                <a:gd name="T17" fmla="*/ T16 w 140"/>
                <a:gd name="T18" fmla="+- 0 298 280"/>
                <a:gd name="T19" fmla="*/ 298 h 105"/>
                <a:gd name="T20" fmla="+- 0 685 596"/>
                <a:gd name="T21" fmla="*/ T20 w 140"/>
                <a:gd name="T22" fmla="+- 0 295 280"/>
                <a:gd name="T23" fmla="*/ 295 h 105"/>
                <a:gd name="T24" fmla="+- 0 731 596"/>
                <a:gd name="T25" fmla="*/ T24 w 140"/>
                <a:gd name="T26" fmla="+- 0 295 280"/>
                <a:gd name="T27" fmla="*/ 295 h 105"/>
                <a:gd name="T28" fmla="+- 0 727 596"/>
                <a:gd name="T29" fmla="*/ T28 w 140"/>
                <a:gd name="T30" fmla="+- 0 288 280"/>
                <a:gd name="T31" fmla="*/ 288 h 105"/>
                <a:gd name="T32" fmla="+- 0 717 596"/>
                <a:gd name="T33" fmla="*/ T32 w 140"/>
                <a:gd name="T34" fmla="+- 0 282 280"/>
                <a:gd name="T35" fmla="*/ 282 h 105"/>
                <a:gd name="T36" fmla="+- 0 703 596"/>
                <a:gd name="T37" fmla="*/ T36 w 140"/>
                <a:gd name="T38" fmla="+- 0 280 280"/>
                <a:gd name="T39" fmla="*/ 280 h 10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140" h="105">
                  <a:moveTo>
                    <a:pt x="107" y="0"/>
                  </a:moveTo>
                  <a:lnTo>
                    <a:pt x="94" y="0"/>
                  </a:lnTo>
                  <a:lnTo>
                    <a:pt x="84" y="6"/>
                  </a:lnTo>
                  <a:lnTo>
                    <a:pt x="76" y="18"/>
                  </a:lnTo>
                  <a:lnTo>
                    <a:pt x="86" y="18"/>
                  </a:lnTo>
                  <a:lnTo>
                    <a:pt x="89" y="15"/>
                  </a:lnTo>
                  <a:lnTo>
                    <a:pt x="135" y="15"/>
                  </a:lnTo>
                  <a:lnTo>
                    <a:pt x="131" y="8"/>
                  </a:lnTo>
                  <a:lnTo>
                    <a:pt x="121" y="2"/>
                  </a:lnTo>
                  <a:lnTo>
                    <a:pt x="107"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82" name="Freeform 4009">
              <a:extLst>
                <a:ext uri="{FF2B5EF4-FFF2-40B4-BE49-F238E27FC236}">
                  <a16:creationId xmlns:a16="http://schemas.microsoft.com/office/drawing/2014/main" id="{00000000-0008-0000-0000-0000D6030000}"/>
                </a:ext>
              </a:extLst>
            </xdr:cNvPr>
            <xdr:cNvSpPr>
              <a:spLocks/>
            </xdr:cNvSpPr>
          </xdr:nvSpPr>
          <xdr:spPr bwMode="auto">
            <a:xfrm>
              <a:off x="596" y="280"/>
              <a:ext cx="140" cy="105"/>
            </a:xfrm>
            <a:custGeom>
              <a:avLst/>
              <a:gdLst>
                <a:gd name="T0" fmla="+- 0 658 596"/>
                <a:gd name="T1" fmla="*/ T0 w 140"/>
                <a:gd name="T2" fmla="+- 0 280 280"/>
                <a:gd name="T3" fmla="*/ 280 h 105"/>
                <a:gd name="T4" fmla="+- 0 629 596"/>
                <a:gd name="T5" fmla="*/ T4 w 140"/>
                <a:gd name="T6" fmla="+- 0 280 280"/>
                <a:gd name="T7" fmla="*/ 280 h 105"/>
                <a:gd name="T8" fmla="+- 0 618 596"/>
                <a:gd name="T9" fmla="*/ T8 w 140"/>
                <a:gd name="T10" fmla="+- 0 286 280"/>
                <a:gd name="T11" fmla="*/ 286 h 105"/>
                <a:gd name="T12" fmla="+- 0 612 596"/>
                <a:gd name="T13" fmla="*/ T12 w 140"/>
                <a:gd name="T14" fmla="+- 0 296 280"/>
                <a:gd name="T15" fmla="*/ 296 h 105"/>
                <a:gd name="T16" fmla="+- 0 631 596"/>
                <a:gd name="T17" fmla="*/ T16 w 140"/>
                <a:gd name="T18" fmla="+- 0 296 280"/>
                <a:gd name="T19" fmla="*/ 296 h 105"/>
                <a:gd name="T20" fmla="+- 0 639 596"/>
                <a:gd name="T21" fmla="*/ T20 w 140"/>
                <a:gd name="T22" fmla="+- 0 295 280"/>
                <a:gd name="T23" fmla="*/ 295 h 105"/>
                <a:gd name="T24" fmla="+- 0 671 596"/>
                <a:gd name="T25" fmla="*/ T24 w 140"/>
                <a:gd name="T26" fmla="+- 0 295 280"/>
                <a:gd name="T27" fmla="*/ 295 h 105"/>
                <a:gd name="T28" fmla="+- 0 668 596"/>
                <a:gd name="T29" fmla="*/ T28 w 140"/>
                <a:gd name="T30" fmla="+- 0 286 280"/>
                <a:gd name="T31" fmla="*/ 286 h 105"/>
                <a:gd name="T32" fmla="+- 0 658 596"/>
                <a:gd name="T33" fmla="*/ T32 w 140"/>
                <a:gd name="T34" fmla="+- 0 280 280"/>
                <a:gd name="T35" fmla="*/ 280 h 10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40" h="105">
                  <a:moveTo>
                    <a:pt x="62" y="0"/>
                  </a:moveTo>
                  <a:lnTo>
                    <a:pt x="33" y="0"/>
                  </a:lnTo>
                  <a:lnTo>
                    <a:pt x="22" y="6"/>
                  </a:lnTo>
                  <a:lnTo>
                    <a:pt x="16" y="16"/>
                  </a:lnTo>
                  <a:lnTo>
                    <a:pt x="35" y="16"/>
                  </a:lnTo>
                  <a:lnTo>
                    <a:pt x="43" y="15"/>
                  </a:lnTo>
                  <a:lnTo>
                    <a:pt x="75" y="15"/>
                  </a:lnTo>
                  <a:lnTo>
                    <a:pt x="72" y="6"/>
                  </a:lnTo>
                  <a:lnTo>
                    <a:pt x="6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962" name="Group 961">
            <a:extLst>
              <a:ext uri="{FF2B5EF4-FFF2-40B4-BE49-F238E27FC236}">
                <a16:creationId xmlns:a16="http://schemas.microsoft.com/office/drawing/2014/main" id="{00000000-0008-0000-0000-0000C2030000}"/>
              </a:ext>
            </a:extLst>
          </xdr:cNvPr>
          <xdr:cNvGrpSpPr>
            <a:grpSpLocks/>
          </xdr:cNvGrpSpPr>
        </xdr:nvGrpSpPr>
        <xdr:grpSpPr bwMode="auto">
          <a:xfrm>
            <a:off x="755" y="280"/>
            <a:ext cx="95" cy="108"/>
            <a:chOff x="755" y="280"/>
            <a:chExt cx="95" cy="108"/>
          </a:xfrm>
        </xdr:grpSpPr>
        <xdr:sp macro="" textlink="">
          <xdr:nvSpPr>
            <xdr:cNvPr id="975" name="Freeform 4011">
              <a:extLst>
                <a:ext uri="{FF2B5EF4-FFF2-40B4-BE49-F238E27FC236}">
                  <a16:creationId xmlns:a16="http://schemas.microsoft.com/office/drawing/2014/main" id="{00000000-0008-0000-0000-0000CF030000}"/>
                </a:ext>
              </a:extLst>
            </xdr:cNvPr>
            <xdr:cNvSpPr>
              <a:spLocks/>
            </xdr:cNvSpPr>
          </xdr:nvSpPr>
          <xdr:spPr bwMode="auto">
            <a:xfrm>
              <a:off x="755" y="280"/>
              <a:ext cx="95" cy="108"/>
            </a:xfrm>
            <a:custGeom>
              <a:avLst/>
              <a:gdLst>
                <a:gd name="T0" fmla="+- 0 816 755"/>
                <a:gd name="T1" fmla="*/ T0 w 95"/>
                <a:gd name="T2" fmla="+- 0 280 280"/>
                <a:gd name="T3" fmla="*/ 280 h 108"/>
                <a:gd name="T4" fmla="+- 0 788 755"/>
                <a:gd name="T5" fmla="*/ T4 w 95"/>
                <a:gd name="T6" fmla="+- 0 280 280"/>
                <a:gd name="T7" fmla="*/ 280 h 108"/>
                <a:gd name="T8" fmla="+- 0 777 755"/>
                <a:gd name="T9" fmla="*/ T8 w 95"/>
                <a:gd name="T10" fmla="+- 0 284 280"/>
                <a:gd name="T11" fmla="*/ 284 h 108"/>
                <a:gd name="T12" fmla="+- 0 755 755"/>
                <a:gd name="T13" fmla="*/ T12 w 95"/>
                <a:gd name="T14" fmla="+- 0 334 280"/>
                <a:gd name="T15" fmla="*/ 334 h 108"/>
                <a:gd name="T16" fmla="+- 0 758 755"/>
                <a:gd name="T17" fmla="*/ T16 w 95"/>
                <a:gd name="T18" fmla="+- 0 356 280"/>
                <a:gd name="T19" fmla="*/ 356 h 108"/>
                <a:gd name="T20" fmla="+- 0 768 755"/>
                <a:gd name="T21" fmla="*/ T20 w 95"/>
                <a:gd name="T22" fmla="+- 0 373 280"/>
                <a:gd name="T23" fmla="*/ 373 h 108"/>
                <a:gd name="T24" fmla="+- 0 783 755"/>
                <a:gd name="T25" fmla="*/ T24 w 95"/>
                <a:gd name="T26" fmla="+- 0 383 280"/>
                <a:gd name="T27" fmla="*/ 383 h 108"/>
                <a:gd name="T28" fmla="+- 0 804 755"/>
                <a:gd name="T29" fmla="*/ T28 w 95"/>
                <a:gd name="T30" fmla="+- 0 387 280"/>
                <a:gd name="T31" fmla="*/ 387 h 108"/>
                <a:gd name="T32" fmla="+- 0 820 755"/>
                <a:gd name="T33" fmla="*/ T32 w 95"/>
                <a:gd name="T34" fmla="+- 0 385 280"/>
                <a:gd name="T35" fmla="*/ 385 h 108"/>
                <a:gd name="T36" fmla="+- 0 833 755"/>
                <a:gd name="T37" fmla="*/ T36 w 95"/>
                <a:gd name="T38" fmla="+- 0 378 280"/>
                <a:gd name="T39" fmla="*/ 378 h 108"/>
                <a:gd name="T40" fmla="+- 0 838 755"/>
                <a:gd name="T41" fmla="*/ T40 w 95"/>
                <a:gd name="T42" fmla="+- 0 372 280"/>
                <a:gd name="T43" fmla="*/ 372 h 108"/>
                <a:gd name="T44" fmla="+- 0 804 755"/>
                <a:gd name="T45" fmla="*/ T44 w 95"/>
                <a:gd name="T46" fmla="+- 0 372 280"/>
                <a:gd name="T47" fmla="*/ 372 h 108"/>
                <a:gd name="T48" fmla="+- 0 792 755"/>
                <a:gd name="T49" fmla="*/ T48 w 95"/>
                <a:gd name="T50" fmla="+- 0 370 280"/>
                <a:gd name="T51" fmla="*/ 370 h 108"/>
                <a:gd name="T52" fmla="+- 0 782 755"/>
                <a:gd name="T53" fmla="*/ T52 w 95"/>
                <a:gd name="T54" fmla="+- 0 364 280"/>
                <a:gd name="T55" fmla="*/ 364 h 108"/>
                <a:gd name="T56" fmla="+- 0 776 755"/>
                <a:gd name="T57" fmla="*/ T56 w 95"/>
                <a:gd name="T58" fmla="+- 0 353 280"/>
                <a:gd name="T59" fmla="*/ 353 h 108"/>
                <a:gd name="T60" fmla="+- 0 773 755"/>
                <a:gd name="T61" fmla="*/ T60 w 95"/>
                <a:gd name="T62" fmla="+- 0 338 280"/>
                <a:gd name="T63" fmla="*/ 338 h 108"/>
                <a:gd name="T64" fmla="+- 0 849 755"/>
                <a:gd name="T65" fmla="*/ T64 w 95"/>
                <a:gd name="T66" fmla="+- 0 338 280"/>
                <a:gd name="T67" fmla="*/ 338 h 108"/>
                <a:gd name="T68" fmla="+- 0 849 755"/>
                <a:gd name="T69" fmla="*/ T68 w 95"/>
                <a:gd name="T70" fmla="+- 0 336 280"/>
                <a:gd name="T71" fmla="*/ 336 h 108"/>
                <a:gd name="T72" fmla="+- 0 849 755"/>
                <a:gd name="T73" fmla="*/ T72 w 95"/>
                <a:gd name="T74" fmla="+- 0 333 280"/>
                <a:gd name="T75" fmla="*/ 333 h 108"/>
                <a:gd name="T76" fmla="+- 0 849 755"/>
                <a:gd name="T77" fmla="*/ T76 w 95"/>
                <a:gd name="T78" fmla="+- 0 323 280"/>
                <a:gd name="T79" fmla="*/ 323 h 108"/>
                <a:gd name="T80" fmla="+- 0 774 755"/>
                <a:gd name="T81" fmla="*/ T80 w 95"/>
                <a:gd name="T82" fmla="+- 0 323 280"/>
                <a:gd name="T83" fmla="*/ 323 h 108"/>
                <a:gd name="T84" fmla="+- 0 776 755"/>
                <a:gd name="T85" fmla="*/ T84 w 95"/>
                <a:gd name="T86" fmla="+- 0 311 280"/>
                <a:gd name="T87" fmla="*/ 311 h 108"/>
                <a:gd name="T88" fmla="+- 0 783 755"/>
                <a:gd name="T89" fmla="*/ T88 w 95"/>
                <a:gd name="T90" fmla="+- 0 302 280"/>
                <a:gd name="T91" fmla="*/ 302 h 108"/>
                <a:gd name="T92" fmla="+- 0 792 755"/>
                <a:gd name="T93" fmla="*/ T92 w 95"/>
                <a:gd name="T94" fmla="+- 0 296 280"/>
                <a:gd name="T95" fmla="*/ 296 h 108"/>
                <a:gd name="T96" fmla="+- 0 803 755"/>
                <a:gd name="T97" fmla="*/ T96 w 95"/>
                <a:gd name="T98" fmla="+- 0 294 280"/>
                <a:gd name="T99" fmla="*/ 294 h 108"/>
                <a:gd name="T100" fmla="+- 0 837 755"/>
                <a:gd name="T101" fmla="*/ T100 w 95"/>
                <a:gd name="T102" fmla="+- 0 294 280"/>
                <a:gd name="T103" fmla="*/ 294 h 108"/>
                <a:gd name="T104" fmla="+- 0 828 755"/>
                <a:gd name="T105" fmla="*/ T104 w 95"/>
                <a:gd name="T106" fmla="+- 0 284 280"/>
                <a:gd name="T107" fmla="*/ 284 h 108"/>
                <a:gd name="T108" fmla="+- 0 816 755"/>
                <a:gd name="T109" fmla="*/ T108 w 95"/>
                <a:gd name="T110" fmla="+- 0 280 280"/>
                <a:gd name="T111" fmla="*/ 280 h 10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95" h="108">
                  <a:moveTo>
                    <a:pt x="61" y="0"/>
                  </a:moveTo>
                  <a:lnTo>
                    <a:pt x="33" y="0"/>
                  </a:lnTo>
                  <a:lnTo>
                    <a:pt x="22" y="4"/>
                  </a:lnTo>
                  <a:lnTo>
                    <a:pt x="0" y="54"/>
                  </a:lnTo>
                  <a:lnTo>
                    <a:pt x="3" y="76"/>
                  </a:lnTo>
                  <a:lnTo>
                    <a:pt x="13" y="93"/>
                  </a:lnTo>
                  <a:lnTo>
                    <a:pt x="28" y="103"/>
                  </a:lnTo>
                  <a:lnTo>
                    <a:pt x="49" y="107"/>
                  </a:lnTo>
                  <a:lnTo>
                    <a:pt x="65" y="105"/>
                  </a:lnTo>
                  <a:lnTo>
                    <a:pt x="78" y="98"/>
                  </a:lnTo>
                  <a:lnTo>
                    <a:pt x="83" y="92"/>
                  </a:lnTo>
                  <a:lnTo>
                    <a:pt x="49" y="92"/>
                  </a:lnTo>
                  <a:lnTo>
                    <a:pt x="37" y="90"/>
                  </a:lnTo>
                  <a:lnTo>
                    <a:pt x="27" y="84"/>
                  </a:lnTo>
                  <a:lnTo>
                    <a:pt x="21" y="73"/>
                  </a:lnTo>
                  <a:lnTo>
                    <a:pt x="18" y="58"/>
                  </a:lnTo>
                  <a:lnTo>
                    <a:pt x="94" y="58"/>
                  </a:lnTo>
                  <a:lnTo>
                    <a:pt x="94" y="56"/>
                  </a:lnTo>
                  <a:lnTo>
                    <a:pt x="94" y="53"/>
                  </a:lnTo>
                  <a:lnTo>
                    <a:pt x="94" y="43"/>
                  </a:lnTo>
                  <a:lnTo>
                    <a:pt x="19" y="43"/>
                  </a:lnTo>
                  <a:lnTo>
                    <a:pt x="21" y="31"/>
                  </a:lnTo>
                  <a:lnTo>
                    <a:pt x="28" y="22"/>
                  </a:lnTo>
                  <a:lnTo>
                    <a:pt x="37" y="16"/>
                  </a:lnTo>
                  <a:lnTo>
                    <a:pt x="48" y="14"/>
                  </a:lnTo>
                  <a:lnTo>
                    <a:pt x="82" y="14"/>
                  </a:lnTo>
                  <a:lnTo>
                    <a:pt x="73" y="4"/>
                  </a:lnTo>
                  <a:lnTo>
                    <a:pt x="6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76" name="Freeform 4012">
              <a:extLst>
                <a:ext uri="{FF2B5EF4-FFF2-40B4-BE49-F238E27FC236}">
                  <a16:creationId xmlns:a16="http://schemas.microsoft.com/office/drawing/2014/main" id="{00000000-0008-0000-0000-0000D0030000}"/>
                </a:ext>
              </a:extLst>
            </xdr:cNvPr>
            <xdr:cNvSpPr>
              <a:spLocks/>
            </xdr:cNvSpPr>
          </xdr:nvSpPr>
          <xdr:spPr bwMode="auto">
            <a:xfrm>
              <a:off x="755" y="280"/>
              <a:ext cx="95" cy="108"/>
            </a:xfrm>
            <a:custGeom>
              <a:avLst/>
              <a:gdLst>
                <a:gd name="T0" fmla="+- 0 831 755"/>
                <a:gd name="T1" fmla="*/ T0 w 95"/>
                <a:gd name="T2" fmla="+- 0 351 280"/>
                <a:gd name="T3" fmla="*/ 351 h 108"/>
                <a:gd name="T4" fmla="+- 0 825 755"/>
                <a:gd name="T5" fmla="*/ T4 w 95"/>
                <a:gd name="T6" fmla="+- 0 366 280"/>
                <a:gd name="T7" fmla="*/ 366 h 108"/>
                <a:gd name="T8" fmla="+- 0 817 755"/>
                <a:gd name="T9" fmla="*/ T8 w 95"/>
                <a:gd name="T10" fmla="+- 0 372 280"/>
                <a:gd name="T11" fmla="*/ 372 h 108"/>
                <a:gd name="T12" fmla="+- 0 838 755"/>
                <a:gd name="T13" fmla="*/ T12 w 95"/>
                <a:gd name="T14" fmla="+- 0 372 280"/>
                <a:gd name="T15" fmla="*/ 372 h 108"/>
                <a:gd name="T16" fmla="+- 0 843 755"/>
                <a:gd name="T17" fmla="*/ T16 w 95"/>
                <a:gd name="T18" fmla="+- 0 368 280"/>
                <a:gd name="T19" fmla="*/ 368 h 108"/>
                <a:gd name="T20" fmla="+- 0 849 755"/>
                <a:gd name="T21" fmla="*/ T20 w 95"/>
                <a:gd name="T22" fmla="+- 0 354 280"/>
                <a:gd name="T23" fmla="*/ 354 h 108"/>
                <a:gd name="T24" fmla="+- 0 831 755"/>
                <a:gd name="T25" fmla="*/ T24 w 95"/>
                <a:gd name="T26" fmla="+- 0 351 280"/>
                <a:gd name="T27" fmla="*/ 351 h 108"/>
              </a:gdLst>
              <a:ahLst/>
              <a:cxnLst>
                <a:cxn ang="0">
                  <a:pos x="T1" y="T3"/>
                </a:cxn>
                <a:cxn ang="0">
                  <a:pos x="T5" y="T7"/>
                </a:cxn>
                <a:cxn ang="0">
                  <a:pos x="T9" y="T11"/>
                </a:cxn>
                <a:cxn ang="0">
                  <a:pos x="T13" y="T15"/>
                </a:cxn>
                <a:cxn ang="0">
                  <a:pos x="T17" y="T19"/>
                </a:cxn>
                <a:cxn ang="0">
                  <a:pos x="T21" y="T23"/>
                </a:cxn>
                <a:cxn ang="0">
                  <a:pos x="T25" y="T27"/>
                </a:cxn>
              </a:cxnLst>
              <a:rect l="0" t="0" r="r" b="b"/>
              <a:pathLst>
                <a:path w="95" h="108">
                  <a:moveTo>
                    <a:pt x="76" y="71"/>
                  </a:moveTo>
                  <a:lnTo>
                    <a:pt x="70" y="86"/>
                  </a:lnTo>
                  <a:lnTo>
                    <a:pt x="62" y="92"/>
                  </a:lnTo>
                  <a:lnTo>
                    <a:pt x="83" y="92"/>
                  </a:lnTo>
                  <a:lnTo>
                    <a:pt x="88" y="88"/>
                  </a:lnTo>
                  <a:lnTo>
                    <a:pt x="94" y="74"/>
                  </a:lnTo>
                  <a:lnTo>
                    <a:pt x="76" y="7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77" name="Freeform 4013">
              <a:extLst>
                <a:ext uri="{FF2B5EF4-FFF2-40B4-BE49-F238E27FC236}">
                  <a16:creationId xmlns:a16="http://schemas.microsoft.com/office/drawing/2014/main" id="{00000000-0008-0000-0000-0000D1030000}"/>
                </a:ext>
              </a:extLst>
            </xdr:cNvPr>
            <xdr:cNvSpPr>
              <a:spLocks/>
            </xdr:cNvSpPr>
          </xdr:nvSpPr>
          <xdr:spPr bwMode="auto">
            <a:xfrm>
              <a:off x="755" y="280"/>
              <a:ext cx="95" cy="108"/>
            </a:xfrm>
            <a:custGeom>
              <a:avLst/>
              <a:gdLst>
                <a:gd name="T0" fmla="+- 0 837 755"/>
                <a:gd name="T1" fmla="*/ T0 w 95"/>
                <a:gd name="T2" fmla="+- 0 294 280"/>
                <a:gd name="T3" fmla="*/ 294 h 108"/>
                <a:gd name="T4" fmla="+- 0 812 755"/>
                <a:gd name="T5" fmla="*/ T4 w 95"/>
                <a:gd name="T6" fmla="+- 0 294 280"/>
                <a:gd name="T7" fmla="*/ 294 h 108"/>
                <a:gd name="T8" fmla="+- 0 819 755"/>
                <a:gd name="T9" fmla="*/ T8 w 95"/>
                <a:gd name="T10" fmla="+- 0 297 280"/>
                <a:gd name="T11" fmla="*/ 297 h 108"/>
                <a:gd name="T12" fmla="+- 0 824 755"/>
                <a:gd name="T13" fmla="*/ T12 w 95"/>
                <a:gd name="T14" fmla="+- 0 304 280"/>
                <a:gd name="T15" fmla="*/ 304 h 108"/>
                <a:gd name="T16" fmla="+- 0 828 755"/>
                <a:gd name="T17" fmla="*/ T16 w 95"/>
                <a:gd name="T18" fmla="+- 0 308 280"/>
                <a:gd name="T19" fmla="*/ 308 h 108"/>
                <a:gd name="T20" fmla="+- 0 830 755"/>
                <a:gd name="T21" fmla="*/ T20 w 95"/>
                <a:gd name="T22" fmla="+- 0 315 280"/>
                <a:gd name="T23" fmla="*/ 315 h 108"/>
                <a:gd name="T24" fmla="+- 0 831 755"/>
                <a:gd name="T25" fmla="*/ T24 w 95"/>
                <a:gd name="T26" fmla="+- 0 323 280"/>
                <a:gd name="T27" fmla="*/ 323 h 108"/>
                <a:gd name="T28" fmla="+- 0 849 755"/>
                <a:gd name="T29" fmla="*/ T28 w 95"/>
                <a:gd name="T30" fmla="+- 0 323 280"/>
                <a:gd name="T31" fmla="*/ 323 h 108"/>
                <a:gd name="T32" fmla="+- 0 849 755"/>
                <a:gd name="T33" fmla="*/ T32 w 95"/>
                <a:gd name="T34" fmla="+- 0 321 280"/>
                <a:gd name="T35" fmla="*/ 321 h 108"/>
                <a:gd name="T36" fmla="+- 0 846 755"/>
                <a:gd name="T37" fmla="*/ T36 w 95"/>
                <a:gd name="T38" fmla="+- 0 310 280"/>
                <a:gd name="T39" fmla="*/ 310 h 108"/>
                <a:gd name="T40" fmla="+- 0 842 755"/>
                <a:gd name="T41" fmla="*/ T40 w 95"/>
                <a:gd name="T42" fmla="+- 0 301 280"/>
                <a:gd name="T43" fmla="*/ 301 h 108"/>
                <a:gd name="T44" fmla="+- 0 837 755"/>
                <a:gd name="T45" fmla="*/ T44 w 95"/>
                <a:gd name="T46" fmla="+- 0 294 280"/>
                <a:gd name="T47" fmla="*/ 294 h 10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5" h="108">
                  <a:moveTo>
                    <a:pt x="82" y="14"/>
                  </a:moveTo>
                  <a:lnTo>
                    <a:pt x="57" y="14"/>
                  </a:lnTo>
                  <a:lnTo>
                    <a:pt x="64" y="17"/>
                  </a:lnTo>
                  <a:lnTo>
                    <a:pt x="69" y="24"/>
                  </a:lnTo>
                  <a:lnTo>
                    <a:pt x="73" y="28"/>
                  </a:lnTo>
                  <a:lnTo>
                    <a:pt x="75" y="35"/>
                  </a:lnTo>
                  <a:lnTo>
                    <a:pt x="76" y="43"/>
                  </a:lnTo>
                  <a:lnTo>
                    <a:pt x="94" y="43"/>
                  </a:lnTo>
                  <a:lnTo>
                    <a:pt x="94" y="41"/>
                  </a:lnTo>
                  <a:lnTo>
                    <a:pt x="91" y="30"/>
                  </a:lnTo>
                  <a:lnTo>
                    <a:pt x="87" y="21"/>
                  </a:lnTo>
                  <a:lnTo>
                    <a:pt x="82" y="1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963" name="Group 962">
            <a:extLst>
              <a:ext uri="{FF2B5EF4-FFF2-40B4-BE49-F238E27FC236}">
                <a16:creationId xmlns:a16="http://schemas.microsoft.com/office/drawing/2014/main" id="{00000000-0008-0000-0000-0000C3030000}"/>
              </a:ext>
            </a:extLst>
          </xdr:cNvPr>
          <xdr:cNvGrpSpPr>
            <a:grpSpLocks/>
          </xdr:cNvGrpSpPr>
        </xdr:nvGrpSpPr>
        <xdr:grpSpPr bwMode="auto">
          <a:xfrm>
            <a:off x="870" y="280"/>
            <a:ext cx="84" cy="105"/>
            <a:chOff x="870" y="280"/>
            <a:chExt cx="84" cy="105"/>
          </a:xfrm>
        </xdr:grpSpPr>
        <xdr:sp macro="" textlink="">
          <xdr:nvSpPr>
            <xdr:cNvPr id="972" name="Freeform 4015">
              <a:extLst>
                <a:ext uri="{FF2B5EF4-FFF2-40B4-BE49-F238E27FC236}">
                  <a16:creationId xmlns:a16="http://schemas.microsoft.com/office/drawing/2014/main" id="{00000000-0008-0000-0000-0000CC030000}"/>
                </a:ext>
              </a:extLst>
            </xdr:cNvPr>
            <xdr:cNvSpPr>
              <a:spLocks/>
            </xdr:cNvSpPr>
          </xdr:nvSpPr>
          <xdr:spPr bwMode="auto">
            <a:xfrm>
              <a:off x="870" y="280"/>
              <a:ext cx="84" cy="105"/>
            </a:xfrm>
            <a:custGeom>
              <a:avLst/>
              <a:gdLst>
                <a:gd name="T0" fmla="+- 0 886 870"/>
                <a:gd name="T1" fmla="*/ T0 w 84"/>
                <a:gd name="T2" fmla="+- 0 282 280"/>
                <a:gd name="T3" fmla="*/ 282 h 105"/>
                <a:gd name="T4" fmla="+- 0 870 870"/>
                <a:gd name="T5" fmla="*/ T4 w 84"/>
                <a:gd name="T6" fmla="+- 0 282 280"/>
                <a:gd name="T7" fmla="*/ 282 h 105"/>
                <a:gd name="T8" fmla="+- 0 870 870"/>
                <a:gd name="T9" fmla="*/ T8 w 84"/>
                <a:gd name="T10" fmla="+- 0 385 280"/>
                <a:gd name="T11" fmla="*/ 385 h 105"/>
                <a:gd name="T12" fmla="+- 0 888 870"/>
                <a:gd name="T13" fmla="*/ T12 w 84"/>
                <a:gd name="T14" fmla="+- 0 385 280"/>
                <a:gd name="T15" fmla="*/ 385 h 105"/>
                <a:gd name="T16" fmla="+- 0 888 870"/>
                <a:gd name="T17" fmla="*/ T16 w 84"/>
                <a:gd name="T18" fmla="+- 0 315 280"/>
                <a:gd name="T19" fmla="*/ 315 h 105"/>
                <a:gd name="T20" fmla="+- 0 890 870"/>
                <a:gd name="T21" fmla="*/ T20 w 84"/>
                <a:gd name="T22" fmla="+- 0 306 280"/>
                <a:gd name="T23" fmla="*/ 306 h 105"/>
                <a:gd name="T24" fmla="+- 0 896 870"/>
                <a:gd name="T25" fmla="*/ T24 w 84"/>
                <a:gd name="T26" fmla="+- 0 302 280"/>
                <a:gd name="T27" fmla="*/ 302 h 105"/>
                <a:gd name="T28" fmla="+- 0 901 870"/>
                <a:gd name="T29" fmla="*/ T28 w 84"/>
                <a:gd name="T30" fmla="+- 0 297 280"/>
                <a:gd name="T31" fmla="*/ 297 h 105"/>
                <a:gd name="T32" fmla="+- 0 903 870"/>
                <a:gd name="T33" fmla="*/ T32 w 84"/>
                <a:gd name="T34" fmla="+- 0 296 280"/>
                <a:gd name="T35" fmla="*/ 296 h 105"/>
                <a:gd name="T36" fmla="+- 0 886 870"/>
                <a:gd name="T37" fmla="*/ T36 w 84"/>
                <a:gd name="T38" fmla="+- 0 296 280"/>
                <a:gd name="T39" fmla="*/ 296 h 105"/>
                <a:gd name="T40" fmla="+- 0 886 870"/>
                <a:gd name="T41" fmla="*/ T40 w 84"/>
                <a:gd name="T42" fmla="+- 0 282 280"/>
                <a:gd name="T43" fmla="*/ 282 h 10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4" h="105">
                  <a:moveTo>
                    <a:pt x="16" y="2"/>
                  </a:moveTo>
                  <a:lnTo>
                    <a:pt x="0" y="2"/>
                  </a:lnTo>
                  <a:lnTo>
                    <a:pt x="0" y="105"/>
                  </a:lnTo>
                  <a:lnTo>
                    <a:pt x="18" y="105"/>
                  </a:lnTo>
                  <a:lnTo>
                    <a:pt x="18" y="35"/>
                  </a:lnTo>
                  <a:lnTo>
                    <a:pt x="20" y="26"/>
                  </a:lnTo>
                  <a:lnTo>
                    <a:pt x="26" y="22"/>
                  </a:lnTo>
                  <a:lnTo>
                    <a:pt x="31" y="17"/>
                  </a:lnTo>
                  <a:lnTo>
                    <a:pt x="33" y="16"/>
                  </a:lnTo>
                  <a:lnTo>
                    <a:pt x="16" y="16"/>
                  </a:lnTo>
                  <a:lnTo>
                    <a:pt x="16" y="2"/>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73" name="Freeform 4016">
              <a:extLst>
                <a:ext uri="{FF2B5EF4-FFF2-40B4-BE49-F238E27FC236}">
                  <a16:creationId xmlns:a16="http://schemas.microsoft.com/office/drawing/2014/main" id="{00000000-0008-0000-0000-0000CD030000}"/>
                </a:ext>
              </a:extLst>
            </xdr:cNvPr>
            <xdr:cNvSpPr>
              <a:spLocks/>
            </xdr:cNvSpPr>
          </xdr:nvSpPr>
          <xdr:spPr bwMode="auto">
            <a:xfrm>
              <a:off x="870" y="280"/>
              <a:ext cx="84" cy="105"/>
            </a:xfrm>
            <a:custGeom>
              <a:avLst/>
              <a:gdLst>
                <a:gd name="T0" fmla="+- 0 949 870"/>
                <a:gd name="T1" fmla="*/ T0 w 84"/>
                <a:gd name="T2" fmla="+- 0 295 280"/>
                <a:gd name="T3" fmla="*/ 295 h 105"/>
                <a:gd name="T4" fmla="+- 0 924 870"/>
                <a:gd name="T5" fmla="*/ T4 w 84"/>
                <a:gd name="T6" fmla="+- 0 295 280"/>
                <a:gd name="T7" fmla="*/ 295 h 105"/>
                <a:gd name="T8" fmla="+- 0 932 870"/>
                <a:gd name="T9" fmla="*/ T8 w 84"/>
                <a:gd name="T10" fmla="+- 0 299 280"/>
                <a:gd name="T11" fmla="*/ 299 h 105"/>
                <a:gd name="T12" fmla="+- 0 934 870"/>
                <a:gd name="T13" fmla="*/ T12 w 84"/>
                <a:gd name="T14" fmla="+- 0 306 280"/>
                <a:gd name="T15" fmla="*/ 306 h 105"/>
                <a:gd name="T16" fmla="+- 0 936 870"/>
                <a:gd name="T17" fmla="*/ T16 w 84"/>
                <a:gd name="T18" fmla="+- 0 310 280"/>
                <a:gd name="T19" fmla="*/ 310 h 105"/>
                <a:gd name="T20" fmla="+- 0 936 870"/>
                <a:gd name="T21" fmla="*/ T20 w 84"/>
                <a:gd name="T22" fmla="+- 0 313 280"/>
                <a:gd name="T23" fmla="*/ 313 h 105"/>
                <a:gd name="T24" fmla="+- 0 936 870"/>
                <a:gd name="T25" fmla="*/ T24 w 84"/>
                <a:gd name="T26" fmla="+- 0 385 280"/>
                <a:gd name="T27" fmla="*/ 385 h 105"/>
                <a:gd name="T28" fmla="+- 0 954 870"/>
                <a:gd name="T29" fmla="*/ T28 w 84"/>
                <a:gd name="T30" fmla="+- 0 385 280"/>
                <a:gd name="T31" fmla="*/ 385 h 105"/>
                <a:gd name="T32" fmla="+- 0 954 870"/>
                <a:gd name="T33" fmla="*/ T32 w 84"/>
                <a:gd name="T34" fmla="+- 0 313 280"/>
                <a:gd name="T35" fmla="*/ 313 h 105"/>
                <a:gd name="T36" fmla="+- 0 953 870"/>
                <a:gd name="T37" fmla="*/ T36 w 84"/>
                <a:gd name="T38" fmla="+- 0 308 280"/>
                <a:gd name="T39" fmla="*/ 308 h 105"/>
                <a:gd name="T40" fmla="+- 0 953 870"/>
                <a:gd name="T41" fmla="*/ T40 w 84"/>
                <a:gd name="T42" fmla="+- 0 305 280"/>
                <a:gd name="T43" fmla="*/ 305 h 105"/>
                <a:gd name="T44" fmla="+- 0 949 870"/>
                <a:gd name="T45" fmla="*/ T44 w 84"/>
                <a:gd name="T46" fmla="+- 0 295 280"/>
                <a:gd name="T47" fmla="*/ 295 h 10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84" h="105">
                  <a:moveTo>
                    <a:pt x="79" y="15"/>
                  </a:moveTo>
                  <a:lnTo>
                    <a:pt x="54" y="15"/>
                  </a:lnTo>
                  <a:lnTo>
                    <a:pt x="62" y="19"/>
                  </a:lnTo>
                  <a:lnTo>
                    <a:pt x="64" y="26"/>
                  </a:lnTo>
                  <a:lnTo>
                    <a:pt x="66" y="30"/>
                  </a:lnTo>
                  <a:lnTo>
                    <a:pt x="66" y="33"/>
                  </a:lnTo>
                  <a:lnTo>
                    <a:pt x="66" y="105"/>
                  </a:lnTo>
                  <a:lnTo>
                    <a:pt x="84" y="105"/>
                  </a:lnTo>
                  <a:lnTo>
                    <a:pt x="84" y="33"/>
                  </a:lnTo>
                  <a:lnTo>
                    <a:pt x="83" y="28"/>
                  </a:lnTo>
                  <a:lnTo>
                    <a:pt x="83" y="25"/>
                  </a:lnTo>
                  <a:lnTo>
                    <a:pt x="79" y="15"/>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74" name="Freeform 4017">
              <a:extLst>
                <a:ext uri="{FF2B5EF4-FFF2-40B4-BE49-F238E27FC236}">
                  <a16:creationId xmlns:a16="http://schemas.microsoft.com/office/drawing/2014/main" id="{00000000-0008-0000-0000-0000CE030000}"/>
                </a:ext>
              </a:extLst>
            </xdr:cNvPr>
            <xdr:cNvSpPr>
              <a:spLocks/>
            </xdr:cNvSpPr>
          </xdr:nvSpPr>
          <xdr:spPr bwMode="auto">
            <a:xfrm>
              <a:off x="870" y="280"/>
              <a:ext cx="84" cy="105"/>
            </a:xfrm>
            <a:custGeom>
              <a:avLst/>
              <a:gdLst>
                <a:gd name="T0" fmla="+- 0 919 870"/>
                <a:gd name="T1" fmla="*/ T0 w 84"/>
                <a:gd name="T2" fmla="+- 0 280 280"/>
                <a:gd name="T3" fmla="*/ 280 h 105"/>
                <a:gd name="T4" fmla="+- 0 904 870"/>
                <a:gd name="T5" fmla="*/ T4 w 84"/>
                <a:gd name="T6" fmla="+- 0 280 280"/>
                <a:gd name="T7" fmla="*/ 280 h 105"/>
                <a:gd name="T8" fmla="+- 0 893 870"/>
                <a:gd name="T9" fmla="*/ T8 w 84"/>
                <a:gd name="T10" fmla="+- 0 285 280"/>
                <a:gd name="T11" fmla="*/ 285 h 105"/>
                <a:gd name="T12" fmla="+- 0 886 870"/>
                <a:gd name="T13" fmla="*/ T12 w 84"/>
                <a:gd name="T14" fmla="+- 0 296 280"/>
                <a:gd name="T15" fmla="*/ 296 h 105"/>
                <a:gd name="T16" fmla="+- 0 903 870"/>
                <a:gd name="T17" fmla="*/ T16 w 84"/>
                <a:gd name="T18" fmla="+- 0 296 280"/>
                <a:gd name="T19" fmla="*/ 296 h 105"/>
                <a:gd name="T20" fmla="+- 0 907 870"/>
                <a:gd name="T21" fmla="*/ T20 w 84"/>
                <a:gd name="T22" fmla="+- 0 295 280"/>
                <a:gd name="T23" fmla="*/ 295 h 105"/>
                <a:gd name="T24" fmla="+- 0 949 870"/>
                <a:gd name="T25" fmla="*/ T24 w 84"/>
                <a:gd name="T26" fmla="+- 0 295 280"/>
                <a:gd name="T27" fmla="*/ 295 h 105"/>
                <a:gd name="T28" fmla="+- 0 942 870"/>
                <a:gd name="T29" fmla="*/ T28 w 84"/>
                <a:gd name="T30" fmla="+- 0 287 280"/>
                <a:gd name="T31" fmla="*/ 287 h 105"/>
                <a:gd name="T32" fmla="+- 0 932 870"/>
                <a:gd name="T33" fmla="*/ T32 w 84"/>
                <a:gd name="T34" fmla="+- 0 281 280"/>
                <a:gd name="T35" fmla="*/ 281 h 105"/>
                <a:gd name="T36" fmla="+- 0 919 870"/>
                <a:gd name="T37" fmla="*/ T36 w 84"/>
                <a:gd name="T38" fmla="+- 0 280 280"/>
                <a:gd name="T39" fmla="*/ 280 h 10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4" h="105">
                  <a:moveTo>
                    <a:pt x="49" y="0"/>
                  </a:moveTo>
                  <a:lnTo>
                    <a:pt x="34" y="0"/>
                  </a:lnTo>
                  <a:lnTo>
                    <a:pt x="23" y="5"/>
                  </a:lnTo>
                  <a:lnTo>
                    <a:pt x="16" y="16"/>
                  </a:lnTo>
                  <a:lnTo>
                    <a:pt x="33" y="16"/>
                  </a:lnTo>
                  <a:lnTo>
                    <a:pt x="37" y="15"/>
                  </a:lnTo>
                  <a:lnTo>
                    <a:pt x="79" y="15"/>
                  </a:lnTo>
                  <a:lnTo>
                    <a:pt x="72" y="7"/>
                  </a:lnTo>
                  <a:lnTo>
                    <a:pt x="62" y="1"/>
                  </a:lnTo>
                  <a:lnTo>
                    <a:pt x="49"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964" name="Group 963">
            <a:extLst>
              <a:ext uri="{FF2B5EF4-FFF2-40B4-BE49-F238E27FC236}">
                <a16:creationId xmlns:a16="http://schemas.microsoft.com/office/drawing/2014/main" id="{00000000-0008-0000-0000-0000C4030000}"/>
              </a:ext>
            </a:extLst>
          </xdr:cNvPr>
          <xdr:cNvGrpSpPr>
            <a:grpSpLocks/>
          </xdr:cNvGrpSpPr>
        </xdr:nvGrpSpPr>
        <xdr:grpSpPr bwMode="auto">
          <a:xfrm>
            <a:off x="970" y="246"/>
            <a:ext cx="51" cy="140"/>
            <a:chOff x="970" y="246"/>
            <a:chExt cx="51" cy="140"/>
          </a:xfrm>
        </xdr:grpSpPr>
        <xdr:sp macro="" textlink="">
          <xdr:nvSpPr>
            <xdr:cNvPr id="965" name="Freeform 4019">
              <a:extLst>
                <a:ext uri="{FF2B5EF4-FFF2-40B4-BE49-F238E27FC236}">
                  <a16:creationId xmlns:a16="http://schemas.microsoft.com/office/drawing/2014/main" id="{00000000-0008-0000-0000-0000C5030000}"/>
                </a:ext>
              </a:extLst>
            </xdr:cNvPr>
            <xdr:cNvSpPr>
              <a:spLocks/>
            </xdr:cNvSpPr>
          </xdr:nvSpPr>
          <xdr:spPr bwMode="auto">
            <a:xfrm>
              <a:off x="970" y="246"/>
              <a:ext cx="51" cy="140"/>
            </a:xfrm>
            <a:custGeom>
              <a:avLst/>
              <a:gdLst>
                <a:gd name="T0" fmla="+- 0 1000 970"/>
                <a:gd name="T1" fmla="*/ T0 w 51"/>
                <a:gd name="T2" fmla="+- 0 295 246"/>
                <a:gd name="T3" fmla="*/ 295 h 140"/>
                <a:gd name="T4" fmla="+- 0 983 970"/>
                <a:gd name="T5" fmla="*/ T4 w 51"/>
                <a:gd name="T6" fmla="+- 0 295 246"/>
                <a:gd name="T7" fmla="*/ 295 h 140"/>
                <a:gd name="T8" fmla="+- 0 983 970"/>
                <a:gd name="T9" fmla="*/ T8 w 51"/>
                <a:gd name="T10" fmla="+- 0 365 246"/>
                <a:gd name="T11" fmla="*/ 365 h 140"/>
                <a:gd name="T12" fmla="+- 0 1001 970"/>
                <a:gd name="T13" fmla="*/ T12 w 51"/>
                <a:gd name="T14" fmla="+- 0 386 246"/>
                <a:gd name="T15" fmla="*/ 386 h 140"/>
                <a:gd name="T16" fmla="+- 0 1011 970"/>
                <a:gd name="T17" fmla="*/ T16 w 51"/>
                <a:gd name="T18" fmla="+- 0 386 246"/>
                <a:gd name="T19" fmla="*/ 386 h 140"/>
                <a:gd name="T20" fmla="+- 0 1016 970"/>
                <a:gd name="T21" fmla="*/ T20 w 51"/>
                <a:gd name="T22" fmla="+- 0 385 246"/>
                <a:gd name="T23" fmla="*/ 385 h 140"/>
                <a:gd name="T24" fmla="+- 0 1021 970"/>
                <a:gd name="T25" fmla="*/ T24 w 51"/>
                <a:gd name="T26" fmla="+- 0 384 246"/>
                <a:gd name="T27" fmla="*/ 384 h 140"/>
                <a:gd name="T28" fmla="+- 0 1018 970"/>
                <a:gd name="T29" fmla="*/ T28 w 51"/>
                <a:gd name="T30" fmla="+- 0 370 246"/>
                <a:gd name="T31" fmla="*/ 370 h 140"/>
                <a:gd name="T32" fmla="+- 0 1005 970"/>
                <a:gd name="T33" fmla="*/ T32 w 51"/>
                <a:gd name="T34" fmla="+- 0 370 246"/>
                <a:gd name="T35" fmla="*/ 370 h 140"/>
                <a:gd name="T36" fmla="+- 0 1003 970"/>
                <a:gd name="T37" fmla="*/ T36 w 51"/>
                <a:gd name="T38" fmla="+- 0 368 246"/>
                <a:gd name="T39" fmla="*/ 368 h 140"/>
                <a:gd name="T40" fmla="+- 0 1001 970"/>
                <a:gd name="T41" fmla="*/ T40 w 51"/>
                <a:gd name="T42" fmla="+- 0 365 246"/>
                <a:gd name="T43" fmla="*/ 365 h 140"/>
                <a:gd name="T44" fmla="+- 0 1001 970"/>
                <a:gd name="T45" fmla="*/ T44 w 51"/>
                <a:gd name="T46" fmla="+- 0 364 246"/>
                <a:gd name="T47" fmla="*/ 364 h 140"/>
                <a:gd name="T48" fmla="+- 0 1000 970"/>
                <a:gd name="T49" fmla="*/ T48 w 51"/>
                <a:gd name="T50" fmla="+- 0 360 246"/>
                <a:gd name="T51" fmla="*/ 360 h 140"/>
                <a:gd name="T52" fmla="+- 0 1000 970"/>
                <a:gd name="T53" fmla="*/ T52 w 51"/>
                <a:gd name="T54" fmla="+- 0 295 246"/>
                <a:gd name="T55" fmla="*/ 295 h 14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51" h="140">
                  <a:moveTo>
                    <a:pt x="30" y="49"/>
                  </a:moveTo>
                  <a:lnTo>
                    <a:pt x="13" y="49"/>
                  </a:lnTo>
                  <a:lnTo>
                    <a:pt x="13" y="119"/>
                  </a:lnTo>
                  <a:lnTo>
                    <a:pt x="31" y="140"/>
                  </a:lnTo>
                  <a:lnTo>
                    <a:pt x="41" y="140"/>
                  </a:lnTo>
                  <a:lnTo>
                    <a:pt x="46" y="139"/>
                  </a:lnTo>
                  <a:lnTo>
                    <a:pt x="51" y="138"/>
                  </a:lnTo>
                  <a:lnTo>
                    <a:pt x="48" y="124"/>
                  </a:lnTo>
                  <a:lnTo>
                    <a:pt x="35" y="124"/>
                  </a:lnTo>
                  <a:lnTo>
                    <a:pt x="33" y="122"/>
                  </a:lnTo>
                  <a:lnTo>
                    <a:pt x="31" y="119"/>
                  </a:lnTo>
                  <a:lnTo>
                    <a:pt x="31" y="118"/>
                  </a:lnTo>
                  <a:lnTo>
                    <a:pt x="30" y="114"/>
                  </a:lnTo>
                  <a:lnTo>
                    <a:pt x="30" y="4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66" name="Freeform 4020">
              <a:extLst>
                <a:ext uri="{FF2B5EF4-FFF2-40B4-BE49-F238E27FC236}">
                  <a16:creationId xmlns:a16="http://schemas.microsoft.com/office/drawing/2014/main" id="{00000000-0008-0000-0000-0000C6030000}"/>
                </a:ext>
              </a:extLst>
            </xdr:cNvPr>
            <xdr:cNvSpPr>
              <a:spLocks/>
            </xdr:cNvSpPr>
          </xdr:nvSpPr>
          <xdr:spPr bwMode="auto">
            <a:xfrm>
              <a:off x="970" y="246"/>
              <a:ext cx="51" cy="140"/>
            </a:xfrm>
            <a:custGeom>
              <a:avLst/>
              <a:gdLst>
                <a:gd name="T0" fmla="+- 0 1018 970"/>
                <a:gd name="T1" fmla="*/ T0 w 51"/>
                <a:gd name="T2" fmla="+- 0 369 246"/>
                <a:gd name="T3" fmla="*/ 369 h 140"/>
                <a:gd name="T4" fmla="+- 0 1015 970"/>
                <a:gd name="T5" fmla="*/ T4 w 51"/>
                <a:gd name="T6" fmla="+- 0 369 246"/>
                <a:gd name="T7" fmla="*/ 369 h 140"/>
                <a:gd name="T8" fmla="+- 0 1012 970"/>
                <a:gd name="T9" fmla="*/ T8 w 51"/>
                <a:gd name="T10" fmla="+- 0 370 246"/>
                <a:gd name="T11" fmla="*/ 370 h 140"/>
                <a:gd name="T12" fmla="+- 0 1018 970"/>
                <a:gd name="T13" fmla="*/ T12 w 51"/>
                <a:gd name="T14" fmla="+- 0 370 246"/>
                <a:gd name="T15" fmla="*/ 370 h 140"/>
                <a:gd name="T16" fmla="+- 0 1018 970"/>
                <a:gd name="T17" fmla="*/ T16 w 51"/>
                <a:gd name="T18" fmla="+- 0 369 246"/>
                <a:gd name="T19" fmla="*/ 369 h 140"/>
              </a:gdLst>
              <a:ahLst/>
              <a:cxnLst>
                <a:cxn ang="0">
                  <a:pos x="T1" y="T3"/>
                </a:cxn>
                <a:cxn ang="0">
                  <a:pos x="T5" y="T7"/>
                </a:cxn>
                <a:cxn ang="0">
                  <a:pos x="T9" y="T11"/>
                </a:cxn>
                <a:cxn ang="0">
                  <a:pos x="T13" y="T15"/>
                </a:cxn>
                <a:cxn ang="0">
                  <a:pos x="T17" y="T19"/>
                </a:cxn>
              </a:cxnLst>
              <a:rect l="0" t="0" r="r" b="b"/>
              <a:pathLst>
                <a:path w="51" h="140">
                  <a:moveTo>
                    <a:pt x="48" y="123"/>
                  </a:moveTo>
                  <a:lnTo>
                    <a:pt x="45" y="123"/>
                  </a:lnTo>
                  <a:lnTo>
                    <a:pt x="42" y="124"/>
                  </a:lnTo>
                  <a:lnTo>
                    <a:pt x="48" y="124"/>
                  </a:lnTo>
                  <a:lnTo>
                    <a:pt x="48" y="12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67" name="Freeform 4021">
              <a:extLst>
                <a:ext uri="{FF2B5EF4-FFF2-40B4-BE49-F238E27FC236}">
                  <a16:creationId xmlns:a16="http://schemas.microsoft.com/office/drawing/2014/main" id="{00000000-0008-0000-0000-0000C7030000}"/>
                </a:ext>
              </a:extLst>
            </xdr:cNvPr>
            <xdr:cNvSpPr>
              <a:spLocks/>
            </xdr:cNvSpPr>
          </xdr:nvSpPr>
          <xdr:spPr bwMode="auto">
            <a:xfrm>
              <a:off x="970" y="246"/>
              <a:ext cx="51" cy="140"/>
            </a:xfrm>
            <a:custGeom>
              <a:avLst/>
              <a:gdLst>
                <a:gd name="T0" fmla="+- 0 1018 970"/>
                <a:gd name="T1" fmla="*/ T0 w 51"/>
                <a:gd name="T2" fmla="+- 0 282 246"/>
                <a:gd name="T3" fmla="*/ 282 h 140"/>
                <a:gd name="T4" fmla="+- 0 970 970"/>
                <a:gd name="T5" fmla="*/ T4 w 51"/>
                <a:gd name="T6" fmla="+- 0 282 246"/>
                <a:gd name="T7" fmla="*/ 282 h 140"/>
                <a:gd name="T8" fmla="+- 0 970 970"/>
                <a:gd name="T9" fmla="*/ T8 w 51"/>
                <a:gd name="T10" fmla="+- 0 295 246"/>
                <a:gd name="T11" fmla="*/ 295 h 140"/>
                <a:gd name="T12" fmla="+- 0 1018 970"/>
                <a:gd name="T13" fmla="*/ T12 w 51"/>
                <a:gd name="T14" fmla="+- 0 295 246"/>
                <a:gd name="T15" fmla="*/ 295 h 140"/>
                <a:gd name="T16" fmla="+- 0 1018 970"/>
                <a:gd name="T17" fmla="*/ T16 w 51"/>
                <a:gd name="T18" fmla="+- 0 282 246"/>
                <a:gd name="T19" fmla="*/ 282 h 140"/>
              </a:gdLst>
              <a:ahLst/>
              <a:cxnLst>
                <a:cxn ang="0">
                  <a:pos x="T1" y="T3"/>
                </a:cxn>
                <a:cxn ang="0">
                  <a:pos x="T5" y="T7"/>
                </a:cxn>
                <a:cxn ang="0">
                  <a:pos x="T9" y="T11"/>
                </a:cxn>
                <a:cxn ang="0">
                  <a:pos x="T13" y="T15"/>
                </a:cxn>
                <a:cxn ang="0">
                  <a:pos x="T17" y="T19"/>
                </a:cxn>
              </a:cxnLst>
              <a:rect l="0" t="0" r="r" b="b"/>
              <a:pathLst>
                <a:path w="51" h="140">
                  <a:moveTo>
                    <a:pt x="48" y="36"/>
                  </a:moveTo>
                  <a:lnTo>
                    <a:pt x="0" y="36"/>
                  </a:lnTo>
                  <a:lnTo>
                    <a:pt x="0" y="49"/>
                  </a:lnTo>
                  <a:lnTo>
                    <a:pt x="48" y="49"/>
                  </a:lnTo>
                  <a:lnTo>
                    <a:pt x="48" y="36"/>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968" name="Freeform 4022">
              <a:extLst>
                <a:ext uri="{FF2B5EF4-FFF2-40B4-BE49-F238E27FC236}">
                  <a16:creationId xmlns:a16="http://schemas.microsoft.com/office/drawing/2014/main" id="{00000000-0008-0000-0000-0000C8030000}"/>
                </a:ext>
              </a:extLst>
            </xdr:cNvPr>
            <xdr:cNvSpPr>
              <a:spLocks/>
            </xdr:cNvSpPr>
          </xdr:nvSpPr>
          <xdr:spPr bwMode="auto">
            <a:xfrm>
              <a:off x="970" y="246"/>
              <a:ext cx="51" cy="140"/>
            </a:xfrm>
            <a:custGeom>
              <a:avLst/>
              <a:gdLst>
                <a:gd name="T0" fmla="+- 0 1000 970"/>
                <a:gd name="T1" fmla="*/ T0 w 51"/>
                <a:gd name="T2" fmla="+- 0 246 246"/>
                <a:gd name="T3" fmla="*/ 246 h 140"/>
                <a:gd name="T4" fmla="+- 0 983 970"/>
                <a:gd name="T5" fmla="*/ T4 w 51"/>
                <a:gd name="T6" fmla="+- 0 256 246"/>
                <a:gd name="T7" fmla="*/ 256 h 140"/>
                <a:gd name="T8" fmla="+- 0 983 970"/>
                <a:gd name="T9" fmla="*/ T8 w 51"/>
                <a:gd name="T10" fmla="+- 0 282 246"/>
                <a:gd name="T11" fmla="*/ 282 h 140"/>
                <a:gd name="T12" fmla="+- 0 1000 970"/>
                <a:gd name="T13" fmla="*/ T12 w 51"/>
                <a:gd name="T14" fmla="+- 0 282 246"/>
                <a:gd name="T15" fmla="*/ 282 h 140"/>
                <a:gd name="T16" fmla="+- 0 1000 970"/>
                <a:gd name="T17" fmla="*/ T16 w 51"/>
                <a:gd name="T18" fmla="+- 0 246 246"/>
                <a:gd name="T19" fmla="*/ 246 h 140"/>
              </a:gdLst>
              <a:ahLst/>
              <a:cxnLst>
                <a:cxn ang="0">
                  <a:pos x="T1" y="T3"/>
                </a:cxn>
                <a:cxn ang="0">
                  <a:pos x="T5" y="T7"/>
                </a:cxn>
                <a:cxn ang="0">
                  <a:pos x="T9" y="T11"/>
                </a:cxn>
                <a:cxn ang="0">
                  <a:pos x="T13" y="T15"/>
                </a:cxn>
                <a:cxn ang="0">
                  <a:pos x="T17" y="T19"/>
                </a:cxn>
              </a:cxnLst>
              <a:rect l="0" t="0" r="r" b="b"/>
              <a:pathLst>
                <a:path w="51" h="140">
                  <a:moveTo>
                    <a:pt x="30" y="0"/>
                  </a:moveTo>
                  <a:lnTo>
                    <a:pt x="13" y="10"/>
                  </a:lnTo>
                  <a:lnTo>
                    <a:pt x="13" y="36"/>
                  </a:lnTo>
                  <a:lnTo>
                    <a:pt x="30" y="36"/>
                  </a:lnTo>
                  <a:lnTo>
                    <a:pt x="3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969" name="Picture 968">
              <a:extLst>
                <a:ext uri="{FF2B5EF4-FFF2-40B4-BE49-F238E27FC236}">
                  <a16:creationId xmlns:a16="http://schemas.microsoft.com/office/drawing/2014/main" id="{00000000-0008-0000-0000-0000C903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083" y="240"/>
              <a:ext cx="165" cy="1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70" name="Picture 969">
              <a:extLst>
                <a:ext uri="{FF2B5EF4-FFF2-40B4-BE49-F238E27FC236}">
                  <a16:creationId xmlns:a16="http://schemas.microsoft.com/office/drawing/2014/main" id="{00000000-0008-0000-0000-0000CA03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310" y="243"/>
              <a:ext cx="339" cy="14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71" name="Picture 970">
              <a:extLst>
                <a:ext uri="{FF2B5EF4-FFF2-40B4-BE49-F238E27FC236}">
                  <a16:creationId xmlns:a16="http://schemas.microsoft.com/office/drawing/2014/main" id="{00000000-0008-0000-0000-0000CB03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669" y="229"/>
              <a:ext cx="216" cy="169"/>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1</xdr:col>
      <xdr:colOff>1057275</xdr:colOff>
      <xdr:row>2</xdr:row>
      <xdr:rowOff>171450</xdr:rowOff>
    </xdr:from>
    <xdr:to>
      <xdr:col>1</xdr:col>
      <xdr:colOff>3141980</xdr:colOff>
      <xdr:row>4</xdr:row>
      <xdr:rowOff>59690</xdr:rowOff>
    </xdr:to>
    <xdr:grpSp>
      <xdr:nvGrpSpPr>
        <xdr:cNvPr id="1028" name="Group 1027">
          <a:extLst>
            <a:ext uri="{FF2B5EF4-FFF2-40B4-BE49-F238E27FC236}">
              <a16:creationId xmlns:a16="http://schemas.microsoft.com/office/drawing/2014/main" id="{00000000-0008-0000-0000-000004040000}"/>
            </a:ext>
          </a:extLst>
        </xdr:cNvPr>
        <xdr:cNvGrpSpPr>
          <a:grpSpLocks/>
        </xdr:cNvGrpSpPr>
      </xdr:nvGrpSpPr>
      <xdr:grpSpPr bwMode="auto">
        <a:xfrm>
          <a:off x="1285875" y="533400"/>
          <a:ext cx="2084705" cy="250190"/>
          <a:chOff x="0" y="0"/>
          <a:chExt cx="3283" cy="424"/>
        </a:xfrm>
      </xdr:grpSpPr>
      <xdr:pic>
        <xdr:nvPicPr>
          <xdr:cNvPr id="1029" name="Picture 1028">
            <a:extLst>
              <a:ext uri="{FF2B5EF4-FFF2-40B4-BE49-F238E27FC236}">
                <a16:creationId xmlns:a16="http://schemas.microsoft.com/office/drawing/2014/main" id="{00000000-0008-0000-0000-00000504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12"/>
            <a:ext cx="678" cy="16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30" name="Picture 1029">
            <a:extLst>
              <a:ext uri="{FF2B5EF4-FFF2-40B4-BE49-F238E27FC236}">
                <a16:creationId xmlns:a16="http://schemas.microsoft.com/office/drawing/2014/main" id="{00000000-0008-0000-0000-00000604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08" y="18"/>
            <a:ext cx="46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31" name="Picture 1030">
            <a:extLst>
              <a:ext uri="{FF2B5EF4-FFF2-40B4-BE49-F238E27FC236}">
                <a16:creationId xmlns:a16="http://schemas.microsoft.com/office/drawing/2014/main" id="{00000000-0008-0000-0000-00000704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39" y="12"/>
            <a:ext cx="180" cy="16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32" name="Group 1031">
            <a:extLst>
              <a:ext uri="{FF2B5EF4-FFF2-40B4-BE49-F238E27FC236}">
                <a16:creationId xmlns:a16="http://schemas.microsoft.com/office/drawing/2014/main" id="{00000000-0008-0000-0000-000008040000}"/>
              </a:ext>
            </a:extLst>
          </xdr:cNvPr>
          <xdr:cNvGrpSpPr>
            <a:grpSpLocks/>
          </xdr:cNvGrpSpPr>
        </xdr:nvGrpSpPr>
        <xdr:grpSpPr bwMode="auto">
          <a:xfrm>
            <a:off x="1472" y="15"/>
            <a:ext cx="203" cy="155"/>
            <a:chOff x="1472" y="15"/>
            <a:chExt cx="203" cy="155"/>
          </a:xfrm>
        </xdr:grpSpPr>
        <xdr:sp macro="" textlink="">
          <xdr:nvSpPr>
            <xdr:cNvPr id="1108" name="Freeform 3947">
              <a:extLst>
                <a:ext uri="{FF2B5EF4-FFF2-40B4-BE49-F238E27FC236}">
                  <a16:creationId xmlns:a16="http://schemas.microsoft.com/office/drawing/2014/main" id="{00000000-0008-0000-0000-000054040000}"/>
                </a:ext>
              </a:extLst>
            </xdr:cNvPr>
            <xdr:cNvSpPr>
              <a:spLocks/>
            </xdr:cNvSpPr>
          </xdr:nvSpPr>
          <xdr:spPr bwMode="auto">
            <a:xfrm>
              <a:off x="1472" y="15"/>
              <a:ext cx="203" cy="155"/>
            </a:xfrm>
            <a:custGeom>
              <a:avLst/>
              <a:gdLst>
                <a:gd name="T0" fmla="+- 0 1504 1472"/>
                <a:gd name="T1" fmla="*/ T0 w 203"/>
                <a:gd name="T2" fmla="+- 0 15 15"/>
                <a:gd name="T3" fmla="*/ 15 h 155"/>
                <a:gd name="T4" fmla="+- 0 1472 1472"/>
                <a:gd name="T5" fmla="*/ T4 w 203"/>
                <a:gd name="T6" fmla="+- 0 15 15"/>
                <a:gd name="T7" fmla="*/ 15 h 155"/>
                <a:gd name="T8" fmla="+- 0 1509 1472"/>
                <a:gd name="T9" fmla="*/ T8 w 203"/>
                <a:gd name="T10" fmla="+- 0 169 15"/>
                <a:gd name="T11" fmla="*/ 169 h 155"/>
                <a:gd name="T12" fmla="+- 0 1543 1472"/>
                <a:gd name="T13" fmla="*/ T12 w 203"/>
                <a:gd name="T14" fmla="+- 0 169 15"/>
                <a:gd name="T15" fmla="*/ 169 h 155"/>
                <a:gd name="T16" fmla="+- 0 1556 1472"/>
                <a:gd name="T17" fmla="*/ T16 w 203"/>
                <a:gd name="T18" fmla="+- 0 121 15"/>
                <a:gd name="T19" fmla="*/ 121 h 155"/>
                <a:gd name="T20" fmla="+- 0 1527 1472"/>
                <a:gd name="T21" fmla="*/ T20 w 203"/>
                <a:gd name="T22" fmla="+- 0 121 15"/>
                <a:gd name="T23" fmla="*/ 121 h 155"/>
                <a:gd name="T24" fmla="+- 0 1504 1472"/>
                <a:gd name="T25" fmla="*/ T24 w 203"/>
                <a:gd name="T26" fmla="+- 0 15 15"/>
                <a:gd name="T27" fmla="*/ 15 h 155"/>
              </a:gdLst>
              <a:ahLst/>
              <a:cxnLst>
                <a:cxn ang="0">
                  <a:pos x="T1" y="T3"/>
                </a:cxn>
                <a:cxn ang="0">
                  <a:pos x="T5" y="T7"/>
                </a:cxn>
                <a:cxn ang="0">
                  <a:pos x="T9" y="T11"/>
                </a:cxn>
                <a:cxn ang="0">
                  <a:pos x="T13" y="T15"/>
                </a:cxn>
                <a:cxn ang="0">
                  <a:pos x="T17" y="T19"/>
                </a:cxn>
                <a:cxn ang="0">
                  <a:pos x="T21" y="T23"/>
                </a:cxn>
                <a:cxn ang="0">
                  <a:pos x="T25" y="T27"/>
                </a:cxn>
              </a:cxnLst>
              <a:rect l="0" t="0" r="r" b="b"/>
              <a:pathLst>
                <a:path w="203" h="155">
                  <a:moveTo>
                    <a:pt x="32" y="0"/>
                  </a:moveTo>
                  <a:lnTo>
                    <a:pt x="0" y="0"/>
                  </a:lnTo>
                  <a:lnTo>
                    <a:pt x="37" y="154"/>
                  </a:lnTo>
                  <a:lnTo>
                    <a:pt x="71" y="154"/>
                  </a:lnTo>
                  <a:lnTo>
                    <a:pt x="84" y="106"/>
                  </a:lnTo>
                  <a:lnTo>
                    <a:pt x="55" y="106"/>
                  </a:lnTo>
                  <a:lnTo>
                    <a:pt x="3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109" name="Freeform 3948">
              <a:extLst>
                <a:ext uri="{FF2B5EF4-FFF2-40B4-BE49-F238E27FC236}">
                  <a16:creationId xmlns:a16="http://schemas.microsoft.com/office/drawing/2014/main" id="{00000000-0008-0000-0000-000055040000}"/>
                </a:ext>
              </a:extLst>
            </xdr:cNvPr>
            <xdr:cNvSpPr>
              <a:spLocks/>
            </xdr:cNvSpPr>
          </xdr:nvSpPr>
          <xdr:spPr bwMode="auto">
            <a:xfrm>
              <a:off x="1472" y="15"/>
              <a:ext cx="203" cy="155"/>
            </a:xfrm>
            <a:custGeom>
              <a:avLst/>
              <a:gdLst>
                <a:gd name="T0" fmla="+- 0 1602 1472"/>
                <a:gd name="T1" fmla="*/ T0 w 203"/>
                <a:gd name="T2" fmla="+- 0 54 15"/>
                <a:gd name="T3" fmla="*/ 54 h 155"/>
                <a:gd name="T4" fmla="+- 0 1573 1472"/>
                <a:gd name="T5" fmla="*/ T4 w 203"/>
                <a:gd name="T6" fmla="+- 0 54 15"/>
                <a:gd name="T7" fmla="*/ 54 h 155"/>
                <a:gd name="T8" fmla="+- 0 1604 1472"/>
                <a:gd name="T9" fmla="*/ T8 w 203"/>
                <a:gd name="T10" fmla="+- 0 169 15"/>
                <a:gd name="T11" fmla="*/ 169 h 155"/>
                <a:gd name="T12" fmla="+- 0 1637 1472"/>
                <a:gd name="T13" fmla="*/ T12 w 203"/>
                <a:gd name="T14" fmla="+- 0 169 15"/>
                <a:gd name="T15" fmla="*/ 169 h 155"/>
                <a:gd name="T16" fmla="+- 0 1649 1472"/>
                <a:gd name="T17" fmla="*/ T16 w 203"/>
                <a:gd name="T18" fmla="+- 0 123 15"/>
                <a:gd name="T19" fmla="*/ 123 h 155"/>
                <a:gd name="T20" fmla="+- 0 1620 1472"/>
                <a:gd name="T21" fmla="*/ T20 w 203"/>
                <a:gd name="T22" fmla="+- 0 123 15"/>
                <a:gd name="T23" fmla="*/ 123 h 155"/>
                <a:gd name="T24" fmla="+- 0 1602 1472"/>
                <a:gd name="T25" fmla="*/ T24 w 203"/>
                <a:gd name="T26" fmla="+- 0 54 15"/>
                <a:gd name="T27" fmla="*/ 54 h 155"/>
              </a:gdLst>
              <a:ahLst/>
              <a:cxnLst>
                <a:cxn ang="0">
                  <a:pos x="T1" y="T3"/>
                </a:cxn>
                <a:cxn ang="0">
                  <a:pos x="T5" y="T7"/>
                </a:cxn>
                <a:cxn ang="0">
                  <a:pos x="T9" y="T11"/>
                </a:cxn>
                <a:cxn ang="0">
                  <a:pos x="T13" y="T15"/>
                </a:cxn>
                <a:cxn ang="0">
                  <a:pos x="T17" y="T19"/>
                </a:cxn>
                <a:cxn ang="0">
                  <a:pos x="T21" y="T23"/>
                </a:cxn>
                <a:cxn ang="0">
                  <a:pos x="T25" y="T27"/>
                </a:cxn>
              </a:cxnLst>
              <a:rect l="0" t="0" r="r" b="b"/>
              <a:pathLst>
                <a:path w="203" h="155">
                  <a:moveTo>
                    <a:pt x="130" y="39"/>
                  </a:moveTo>
                  <a:lnTo>
                    <a:pt x="101" y="39"/>
                  </a:lnTo>
                  <a:lnTo>
                    <a:pt x="132" y="154"/>
                  </a:lnTo>
                  <a:lnTo>
                    <a:pt x="165" y="154"/>
                  </a:lnTo>
                  <a:lnTo>
                    <a:pt x="177" y="108"/>
                  </a:lnTo>
                  <a:lnTo>
                    <a:pt x="148" y="108"/>
                  </a:lnTo>
                  <a:lnTo>
                    <a:pt x="130" y="3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110" name="Freeform 3949">
              <a:extLst>
                <a:ext uri="{FF2B5EF4-FFF2-40B4-BE49-F238E27FC236}">
                  <a16:creationId xmlns:a16="http://schemas.microsoft.com/office/drawing/2014/main" id="{00000000-0008-0000-0000-000056040000}"/>
                </a:ext>
              </a:extLst>
            </xdr:cNvPr>
            <xdr:cNvSpPr>
              <a:spLocks/>
            </xdr:cNvSpPr>
          </xdr:nvSpPr>
          <xdr:spPr bwMode="auto">
            <a:xfrm>
              <a:off x="1472" y="15"/>
              <a:ext cx="203" cy="155"/>
            </a:xfrm>
            <a:custGeom>
              <a:avLst/>
              <a:gdLst>
                <a:gd name="T0" fmla="+- 0 1675 1472"/>
                <a:gd name="T1" fmla="*/ T0 w 203"/>
                <a:gd name="T2" fmla="+- 0 15 15"/>
                <a:gd name="T3" fmla="*/ 15 h 155"/>
                <a:gd name="T4" fmla="+- 0 1643 1472"/>
                <a:gd name="T5" fmla="*/ T4 w 203"/>
                <a:gd name="T6" fmla="+- 0 15 15"/>
                <a:gd name="T7" fmla="*/ 15 h 155"/>
                <a:gd name="T8" fmla="+- 0 1620 1472"/>
                <a:gd name="T9" fmla="*/ T8 w 203"/>
                <a:gd name="T10" fmla="+- 0 123 15"/>
                <a:gd name="T11" fmla="*/ 123 h 155"/>
                <a:gd name="T12" fmla="+- 0 1649 1472"/>
                <a:gd name="T13" fmla="*/ T12 w 203"/>
                <a:gd name="T14" fmla="+- 0 123 15"/>
                <a:gd name="T15" fmla="*/ 123 h 155"/>
                <a:gd name="T16" fmla="+- 0 1675 1472"/>
                <a:gd name="T17" fmla="*/ T16 w 203"/>
                <a:gd name="T18" fmla="+- 0 15 15"/>
                <a:gd name="T19" fmla="*/ 15 h 155"/>
              </a:gdLst>
              <a:ahLst/>
              <a:cxnLst>
                <a:cxn ang="0">
                  <a:pos x="T1" y="T3"/>
                </a:cxn>
                <a:cxn ang="0">
                  <a:pos x="T5" y="T7"/>
                </a:cxn>
                <a:cxn ang="0">
                  <a:pos x="T9" y="T11"/>
                </a:cxn>
                <a:cxn ang="0">
                  <a:pos x="T13" y="T15"/>
                </a:cxn>
                <a:cxn ang="0">
                  <a:pos x="T17" y="T19"/>
                </a:cxn>
              </a:cxnLst>
              <a:rect l="0" t="0" r="r" b="b"/>
              <a:pathLst>
                <a:path w="203" h="155">
                  <a:moveTo>
                    <a:pt x="203" y="0"/>
                  </a:moveTo>
                  <a:lnTo>
                    <a:pt x="171" y="0"/>
                  </a:lnTo>
                  <a:lnTo>
                    <a:pt x="148" y="108"/>
                  </a:lnTo>
                  <a:lnTo>
                    <a:pt x="177" y="108"/>
                  </a:lnTo>
                  <a:lnTo>
                    <a:pt x="203"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111" name="Freeform 3950">
              <a:extLst>
                <a:ext uri="{FF2B5EF4-FFF2-40B4-BE49-F238E27FC236}">
                  <a16:creationId xmlns:a16="http://schemas.microsoft.com/office/drawing/2014/main" id="{00000000-0008-0000-0000-000057040000}"/>
                </a:ext>
              </a:extLst>
            </xdr:cNvPr>
            <xdr:cNvSpPr>
              <a:spLocks/>
            </xdr:cNvSpPr>
          </xdr:nvSpPr>
          <xdr:spPr bwMode="auto">
            <a:xfrm>
              <a:off x="1472" y="15"/>
              <a:ext cx="203" cy="155"/>
            </a:xfrm>
            <a:custGeom>
              <a:avLst/>
              <a:gdLst>
                <a:gd name="T0" fmla="+- 0 1593 1472"/>
                <a:gd name="T1" fmla="*/ T0 w 203"/>
                <a:gd name="T2" fmla="+- 0 15 15"/>
                <a:gd name="T3" fmla="*/ 15 h 155"/>
                <a:gd name="T4" fmla="+- 0 1555 1472"/>
                <a:gd name="T5" fmla="*/ T4 w 203"/>
                <a:gd name="T6" fmla="+- 0 15 15"/>
                <a:gd name="T7" fmla="*/ 15 h 155"/>
                <a:gd name="T8" fmla="+- 0 1527 1472"/>
                <a:gd name="T9" fmla="*/ T8 w 203"/>
                <a:gd name="T10" fmla="+- 0 121 15"/>
                <a:gd name="T11" fmla="*/ 121 h 155"/>
                <a:gd name="T12" fmla="+- 0 1556 1472"/>
                <a:gd name="T13" fmla="*/ T12 w 203"/>
                <a:gd name="T14" fmla="+- 0 121 15"/>
                <a:gd name="T15" fmla="*/ 121 h 155"/>
                <a:gd name="T16" fmla="+- 0 1573 1472"/>
                <a:gd name="T17" fmla="*/ T16 w 203"/>
                <a:gd name="T18" fmla="+- 0 54 15"/>
                <a:gd name="T19" fmla="*/ 54 h 155"/>
                <a:gd name="T20" fmla="+- 0 1602 1472"/>
                <a:gd name="T21" fmla="*/ T20 w 203"/>
                <a:gd name="T22" fmla="+- 0 54 15"/>
                <a:gd name="T23" fmla="*/ 54 h 155"/>
                <a:gd name="T24" fmla="+- 0 1593 1472"/>
                <a:gd name="T25" fmla="*/ T24 w 203"/>
                <a:gd name="T26" fmla="+- 0 15 15"/>
                <a:gd name="T27" fmla="*/ 15 h 155"/>
              </a:gdLst>
              <a:ahLst/>
              <a:cxnLst>
                <a:cxn ang="0">
                  <a:pos x="T1" y="T3"/>
                </a:cxn>
                <a:cxn ang="0">
                  <a:pos x="T5" y="T7"/>
                </a:cxn>
                <a:cxn ang="0">
                  <a:pos x="T9" y="T11"/>
                </a:cxn>
                <a:cxn ang="0">
                  <a:pos x="T13" y="T15"/>
                </a:cxn>
                <a:cxn ang="0">
                  <a:pos x="T17" y="T19"/>
                </a:cxn>
                <a:cxn ang="0">
                  <a:pos x="T21" y="T23"/>
                </a:cxn>
                <a:cxn ang="0">
                  <a:pos x="T25" y="T27"/>
                </a:cxn>
              </a:cxnLst>
              <a:rect l="0" t="0" r="r" b="b"/>
              <a:pathLst>
                <a:path w="203" h="155">
                  <a:moveTo>
                    <a:pt x="121" y="0"/>
                  </a:moveTo>
                  <a:lnTo>
                    <a:pt x="83" y="0"/>
                  </a:lnTo>
                  <a:lnTo>
                    <a:pt x="55" y="106"/>
                  </a:lnTo>
                  <a:lnTo>
                    <a:pt x="84" y="106"/>
                  </a:lnTo>
                  <a:lnTo>
                    <a:pt x="101" y="39"/>
                  </a:lnTo>
                  <a:lnTo>
                    <a:pt x="130" y="39"/>
                  </a:lnTo>
                  <a:lnTo>
                    <a:pt x="12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1033" name="Group 1032">
            <a:extLst>
              <a:ext uri="{FF2B5EF4-FFF2-40B4-BE49-F238E27FC236}">
                <a16:creationId xmlns:a16="http://schemas.microsoft.com/office/drawing/2014/main" id="{00000000-0008-0000-0000-000009040000}"/>
              </a:ext>
            </a:extLst>
          </xdr:cNvPr>
          <xdr:cNvGrpSpPr>
            <a:grpSpLocks/>
          </xdr:cNvGrpSpPr>
        </xdr:nvGrpSpPr>
        <xdr:grpSpPr bwMode="auto">
          <a:xfrm>
            <a:off x="1673" y="55"/>
            <a:ext cx="105" cy="118"/>
            <a:chOff x="1673" y="55"/>
            <a:chExt cx="105" cy="118"/>
          </a:xfrm>
        </xdr:grpSpPr>
        <xdr:sp macro="" textlink="">
          <xdr:nvSpPr>
            <xdr:cNvPr id="1105" name="Freeform 3952">
              <a:extLst>
                <a:ext uri="{FF2B5EF4-FFF2-40B4-BE49-F238E27FC236}">
                  <a16:creationId xmlns:a16="http://schemas.microsoft.com/office/drawing/2014/main" id="{00000000-0008-0000-0000-000051040000}"/>
                </a:ext>
              </a:extLst>
            </xdr:cNvPr>
            <xdr:cNvSpPr>
              <a:spLocks/>
            </xdr:cNvSpPr>
          </xdr:nvSpPr>
          <xdr:spPr bwMode="auto">
            <a:xfrm>
              <a:off x="1673" y="55"/>
              <a:ext cx="105" cy="118"/>
            </a:xfrm>
            <a:custGeom>
              <a:avLst/>
              <a:gdLst>
                <a:gd name="T0" fmla="+- 0 1724 1673"/>
                <a:gd name="T1" fmla="*/ T0 w 105"/>
                <a:gd name="T2" fmla="+- 0 55 55"/>
                <a:gd name="T3" fmla="*/ 55 h 118"/>
                <a:gd name="T4" fmla="+- 0 1674 1673"/>
                <a:gd name="T5" fmla="*/ T4 w 105"/>
                <a:gd name="T6" fmla="+- 0 101 55"/>
                <a:gd name="T7" fmla="*/ 101 h 118"/>
                <a:gd name="T8" fmla="+- 0 1673 1673"/>
                <a:gd name="T9" fmla="*/ T8 w 105"/>
                <a:gd name="T10" fmla="+- 0 114 55"/>
                <a:gd name="T11" fmla="*/ 114 h 118"/>
                <a:gd name="T12" fmla="+- 0 1673 1673"/>
                <a:gd name="T13" fmla="*/ T12 w 105"/>
                <a:gd name="T14" fmla="+- 0 125 55"/>
                <a:gd name="T15" fmla="*/ 125 h 118"/>
                <a:gd name="T16" fmla="+- 0 1713 1673"/>
                <a:gd name="T17" fmla="*/ T16 w 105"/>
                <a:gd name="T18" fmla="+- 0 171 55"/>
                <a:gd name="T19" fmla="*/ 171 h 118"/>
                <a:gd name="T20" fmla="+- 0 1727 1673"/>
                <a:gd name="T21" fmla="*/ T20 w 105"/>
                <a:gd name="T22" fmla="+- 0 172 55"/>
                <a:gd name="T23" fmla="*/ 172 h 118"/>
                <a:gd name="T24" fmla="+- 0 1739 1673"/>
                <a:gd name="T25" fmla="*/ T24 w 105"/>
                <a:gd name="T26" fmla="+- 0 172 55"/>
                <a:gd name="T27" fmla="*/ 172 h 118"/>
                <a:gd name="T28" fmla="+- 0 1749 1673"/>
                <a:gd name="T29" fmla="*/ T28 w 105"/>
                <a:gd name="T30" fmla="+- 0 169 55"/>
                <a:gd name="T31" fmla="*/ 169 h 118"/>
                <a:gd name="T32" fmla="+- 0 1766 1673"/>
                <a:gd name="T33" fmla="*/ T32 w 105"/>
                <a:gd name="T34" fmla="+- 0 158 55"/>
                <a:gd name="T35" fmla="*/ 158 h 118"/>
                <a:gd name="T36" fmla="+- 0 1772 1673"/>
                <a:gd name="T37" fmla="*/ T36 w 105"/>
                <a:gd name="T38" fmla="+- 0 150 55"/>
                <a:gd name="T39" fmla="*/ 150 h 118"/>
                <a:gd name="T40" fmla="+- 0 1720 1673"/>
                <a:gd name="T41" fmla="*/ T40 w 105"/>
                <a:gd name="T42" fmla="+- 0 150 55"/>
                <a:gd name="T43" fmla="*/ 150 h 118"/>
                <a:gd name="T44" fmla="+- 0 1715 1673"/>
                <a:gd name="T45" fmla="*/ T44 w 105"/>
                <a:gd name="T46" fmla="+- 0 147 55"/>
                <a:gd name="T47" fmla="*/ 147 h 118"/>
                <a:gd name="T48" fmla="+- 0 1706 1673"/>
                <a:gd name="T49" fmla="*/ T48 w 105"/>
                <a:gd name="T50" fmla="+- 0 138 55"/>
                <a:gd name="T51" fmla="*/ 138 h 118"/>
                <a:gd name="T52" fmla="+- 0 1703 1673"/>
                <a:gd name="T53" fmla="*/ T52 w 105"/>
                <a:gd name="T54" fmla="+- 0 131 55"/>
                <a:gd name="T55" fmla="*/ 131 h 118"/>
                <a:gd name="T56" fmla="+- 0 1703 1673"/>
                <a:gd name="T57" fmla="*/ T56 w 105"/>
                <a:gd name="T58" fmla="+- 0 122 55"/>
                <a:gd name="T59" fmla="*/ 122 h 118"/>
                <a:gd name="T60" fmla="+- 0 1777 1673"/>
                <a:gd name="T61" fmla="*/ T60 w 105"/>
                <a:gd name="T62" fmla="+- 0 122 55"/>
                <a:gd name="T63" fmla="*/ 122 h 118"/>
                <a:gd name="T64" fmla="+- 0 1777 1673"/>
                <a:gd name="T65" fmla="*/ T64 w 105"/>
                <a:gd name="T66" fmla="+- 0 106 55"/>
                <a:gd name="T67" fmla="*/ 106 h 118"/>
                <a:gd name="T68" fmla="+- 0 1776 1673"/>
                <a:gd name="T69" fmla="*/ T68 w 105"/>
                <a:gd name="T70" fmla="+- 0 104 55"/>
                <a:gd name="T71" fmla="*/ 104 h 118"/>
                <a:gd name="T72" fmla="+- 0 1703 1673"/>
                <a:gd name="T73" fmla="*/ T72 w 105"/>
                <a:gd name="T74" fmla="+- 0 104 55"/>
                <a:gd name="T75" fmla="*/ 104 h 118"/>
                <a:gd name="T76" fmla="+- 0 1704 1673"/>
                <a:gd name="T77" fmla="*/ T76 w 105"/>
                <a:gd name="T78" fmla="+- 0 95 55"/>
                <a:gd name="T79" fmla="*/ 95 h 118"/>
                <a:gd name="T80" fmla="+- 0 1705 1673"/>
                <a:gd name="T81" fmla="*/ T80 w 105"/>
                <a:gd name="T82" fmla="+- 0 89 55"/>
                <a:gd name="T83" fmla="*/ 89 h 118"/>
                <a:gd name="T84" fmla="+- 0 1714 1673"/>
                <a:gd name="T85" fmla="*/ T84 w 105"/>
                <a:gd name="T86" fmla="+- 0 80 55"/>
                <a:gd name="T87" fmla="*/ 80 h 118"/>
                <a:gd name="T88" fmla="+- 0 1719 1673"/>
                <a:gd name="T89" fmla="*/ T88 w 105"/>
                <a:gd name="T90" fmla="+- 0 78 55"/>
                <a:gd name="T91" fmla="*/ 78 h 118"/>
                <a:gd name="T92" fmla="+- 0 1768 1673"/>
                <a:gd name="T93" fmla="*/ T92 w 105"/>
                <a:gd name="T94" fmla="+- 0 78 55"/>
                <a:gd name="T95" fmla="*/ 78 h 118"/>
                <a:gd name="T96" fmla="+- 0 1763 1673"/>
                <a:gd name="T97" fmla="*/ T96 w 105"/>
                <a:gd name="T98" fmla="+- 0 71 55"/>
                <a:gd name="T99" fmla="*/ 71 h 118"/>
                <a:gd name="T100" fmla="+- 0 1756 1673"/>
                <a:gd name="T101" fmla="*/ T100 w 105"/>
                <a:gd name="T102" fmla="+- 0 64 55"/>
                <a:gd name="T103" fmla="*/ 64 h 118"/>
                <a:gd name="T104" fmla="+- 0 1746 1673"/>
                <a:gd name="T105" fmla="*/ T104 w 105"/>
                <a:gd name="T106" fmla="+- 0 59 55"/>
                <a:gd name="T107" fmla="*/ 59 h 118"/>
                <a:gd name="T108" fmla="+- 0 1736 1673"/>
                <a:gd name="T109" fmla="*/ T108 w 105"/>
                <a:gd name="T110" fmla="+- 0 56 55"/>
                <a:gd name="T111" fmla="*/ 56 h 118"/>
                <a:gd name="T112" fmla="+- 0 1724 1673"/>
                <a:gd name="T113" fmla="*/ T112 w 105"/>
                <a:gd name="T114" fmla="+- 0 55 55"/>
                <a:gd name="T115" fmla="*/ 55 h 1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05" h="118">
                  <a:moveTo>
                    <a:pt x="51" y="0"/>
                  </a:moveTo>
                  <a:lnTo>
                    <a:pt x="1" y="46"/>
                  </a:lnTo>
                  <a:lnTo>
                    <a:pt x="0" y="59"/>
                  </a:lnTo>
                  <a:lnTo>
                    <a:pt x="0" y="70"/>
                  </a:lnTo>
                  <a:lnTo>
                    <a:pt x="40" y="116"/>
                  </a:lnTo>
                  <a:lnTo>
                    <a:pt x="54" y="117"/>
                  </a:lnTo>
                  <a:lnTo>
                    <a:pt x="66" y="117"/>
                  </a:lnTo>
                  <a:lnTo>
                    <a:pt x="76" y="114"/>
                  </a:lnTo>
                  <a:lnTo>
                    <a:pt x="93" y="103"/>
                  </a:lnTo>
                  <a:lnTo>
                    <a:pt x="99" y="95"/>
                  </a:lnTo>
                  <a:lnTo>
                    <a:pt x="47" y="95"/>
                  </a:lnTo>
                  <a:lnTo>
                    <a:pt x="42" y="92"/>
                  </a:lnTo>
                  <a:lnTo>
                    <a:pt x="33" y="83"/>
                  </a:lnTo>
                  <a:lnTo>
                    <a:pt x="30" y="76"/>
                  </a:lnTo>
                  <a:lnTo>
                    <a:pt x="30" y="67"/>
                  </a:lnTo>
                  <a:lnTo>
                    <a:pt x="104" y="67"/>
                  </a:lnTo>
                  <a:lnTo>
                    <a:pt x="104" y="51"/>
                  </a:lnTo>
                  <a:lnTo>
                    <a:pt x="103" y="49"/>
                  </a:lnTo>
                  <a:lnTo>
                    <a:pt x="30" y="49"/>
                  </a:lnTo>
                  <a:lnTo>
                    <a:pt x="31" y="40"/>
                  </a:lnTo>
                  <a:lnTo>
                    <a:pt x="32" y="34"/>
                  </a:lnTo>
                  <a:lnTo>
                    <a:pt x="41" y="25"/>
                  </a:lnTo>
                  <a:lnTo>
                    <a:pt x="46" y="23"/>
                  </a:lnTo>
                  <a:lnTo>
                    <a:pt x="95" y="23"/>
                  </a:lnTo>
                  <a:lnTo>
                    <a:pt x="90" y="16"/>
                  </a:lnTo>
                  <a:lnTo>
                    <a:pt x="83" y="9"/>
                  </a:lnTo>
                  <a:lnTo>
                    <a:pt x="73" y="4"/>
                  </a:lnTo>
                  <a:lnTo>
                    <a:pt x="63" y="1"/>
                  </a:lnTo>
                  <a:lnTo>
                    <a:pt x="5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106" name="Freeform 3953">
              <a:extLst>
                <a:ext uri="{FF2B5EF4-FFF2-40B4-BE49-F238E27FC236}">
                  <a16:creationId xmlns:a16="http://schemas.microsoft.com/office/drawing/2014/main" id="{00000000-0008-0000-0000-000052040000}"/>
                </a:ext>
              </a:extLst>
            </xdr:cNvPr>
            <xdr:cNvSpPr>
              <a:spLocks/>
            </xdr:cNvSpPr>
          </xdr:nvSpPr>
          <xdr:spPr bwMode="auto">
            <a:xfrm>
              <a:off x="1673" y="55"/>
              <a:ext cx="105" cy="118"/>
            </a:xfrm>
            <a:custGeom>
              <a:avLst/>
              <a:gdLst>
                <a:gd name="T0" fmla="+- 0 1746 1673"/>
                <a:gd name="T1" fmla="*/ T0 w 105"/>
                <a:gd name="T2" fmla="+- 0 134 55"/>
                <a:gd name="T3" fmla="*/ 134 h 118"/>
                <a:gd name="T4" fmla="+- 0 1744 1673"/>
                <a:gd name="T5" fmla="*/ T4 w 105"/>
                <a:gd name="T6" fmla="+- 0 139 55"/>
                <a:gd name="T7" fmla="*/ 139 h 118"/>
                <a:gd name="T8" fmla="+- 0 1742 1673"/>
                <a:gd name="T9" fmla="*/ T8 w 105"/>
                <a:gd name="T10" fmla="+- 0 143 55"/>
                <a:gd name="T11" fmla="*/ 143 h 118"/>
                <a:gd name="T12" fmla="+- 0 1736 1673"/>
                <a:gd name="T13" fmla="*/ T12 w 105"/>
                <a:gd name="T14" fmla="+- 0 149 55"/>
                <a:gd name="T15" fmla="*/ 149 h 118"/>
                <a:gd name="T16" fmla="+- 0 1732 1673"/>
                <a:gd name="T17" fmla="*/ T16 w 105"/>
                <a:gd name="T18" fmla="+- 0 150 55"/>
                <a:gd name="T19" fmla="*/ 150 h 118"/>
                <a:gd name="T20" fmla="+- 0 1772 1673"/>
                <a:gd name="T21" fmla="*/ T20 w 105"/>
                <a:gd name="T22" fmla="+- 0 150 55"/>
                <a:gd name="T23" fmla="*/ 150 h 118"/>
                <a:gd name="T24" fmla="+- 0 1772 1673"/>
                <a:gd name="T25" fmla="*/ T24 w 105"/>
                <a:gd name="T26" fmla="+- 0 150 55"/>
                <a:gd name="T27" fmla="*/ 150 h 118"/>
                <a:gd name="T28" fmla="+- 0 1776 1673"/>
                <a:gd name="T29" fmla="*/ T28 w 105"/>
                <a:gd name="T30" fmla="+- 0 139 55"/>
                <a:gd name="T31" fmla="*/ 139 h 118"/>
                <a:gd name="T32" fmla="+- 0 1746 1673"/>
                <a:gd name="T33" fmla="*/ T32 w 105"/>
                <a:gd name="T34" fmla="+- 0 134 55"/>
                <a:gd name="T35" fmla="*/ 134 h 1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05" h="118">
                  <a:moveTo>
                    <a:pt x="73" y="79"/>
                  </a:moveTo>
                  <a:lnTo>
                    <a:pt x="71" y="84"/>
                  </a:lnTo>
                  <a:lnTo>
                    <a:pt x="69" y="88"/>
                  </a:lnTo>
                  <a:lnTo>
                    <a:pt x="63" y="94"/>
                  </a:lnTo>
                  <a:lnTo>
                    <a:pt x="59" y="95"/>
                  </a:lnTo>
                  <a:lnTo>
                    <a:pt x="99" y="95"/>
                  </a:lnTo>
                  <a:lnTo>
                    <a:pt x="103" y="84"/>
                  </a:lnTo>
                  <a:lnTo>
                    <a:pt x="73" y="7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107" name="Freeform 3954">
              <a:extLst>
                <a:ext uri="{FF2B5EF4-FFF2-40B4-BE49-F238E27FC236}">
                  <a16:creationId xmlns:a16="http://schemas.microsoft.com/office/drawing/2014/main" id="{00000000-0008-0000-0000-000053040000}"/>
                </a:ext>
              </a:extLst>
            </xdr:cNvPr>
            <xdr:cNvSpPr>
              <a:spLocks/>
            </xdr:cNvSpPr>
          </xdr:nvSpPr>
          <xdr:spPr bwMode="auto">
            <a:xfrm>
              <a:off x="1673" y="55"/>
              <a:ext cx="105" cy="118"/>
            </a:xfrm>
            <a:custGeom>
              <a:avLst/>
              <a:gdLst>
                <a:gd name="T0" fmla="+- 0 1768 1673"/>
                <a:gd name="T1" fmla="*/ T0 w 105"/>
                <a:gd name="T2" fmla="+- 0 78 55"/>
                <a:gd name="T3" fmla="*/ 78 h 118"/>
                <a:gd name="T4" fmla="+- 0 1732 1673"/>
                <a:gd name="T5" fmla="*/ T4 w 105"/>
                <a:gd name="T6" fmla="+- 0 78 55"/>
                <a:gd name="T7" fmla="*/ 78 h 118"/>
                <a:gd name="T8" fmla="+- 0 1737 1673"/>
                <a:gd name="T9" fmla="*/ T8 w 105"/>
                <a:gd name="T10" fmla="+- 0 80 55"/>
                <a:gd name="T11" fmla="*/ 80 h 118"/>
                <a:gd name="T12" fmla="+- 0 1745 1673"/>
                <a:gd name="T13" fmla="*/ T12 w 105"/>
                <a:gd name="T14" fmla="+- 0 89 55"/>
                <a:gd name="T15" fmla="*/ 89 h 118"/>
                <a:gd name="T16" fmla="+- 0 1748 1673"/>
                <a:gd name="T17" fmla="*/ T16 w 105"/>
                <a:gd name="T18" fmla="+- 0 95 55"/>
                <a:gd name="T19" fmla="*/ 95 h 118"/>
                <a:gd name="T20" fmla="+- 0 1748 1673"/>
                <a:gd name="T21" fmla="*/ T20 w 105"/>
                <a:gd name="T22" fmla="+- 0 104 55"/>
                <a:gd name="T23" fmla="*/ 104 h 118"/>
                <a:gd name="T24" fmla="+- 0 1776 1673"/>
                <a:gd name="T25" fmla="*/ T24 w 105"/>
                <a:gd name="T26" fmla="+- 0 104 55"/>
                <a:gd name="T27" fmla="*/ 104 h 118"/>
                <a:gd name="T28" fmla="+- 0 1774 1673"/>
                <a:gd name="T29" fmla="*/ T28 w 105"/>
                <a:gd name="T30" fmla="+- 0 92 55"/>
                <a:gd name="T31" fmla="*/ 92 h 118"/>
                <a:gd name="T32" fmla="+- 0 1770 1673"/>
                <a:gd name="T33" fmla="*/ T32 w 105"/>
                <a:gd name="T34" fmla="+- 0 81 55"/>
                <a:gd name="T35" fmla="*/ 81 h 118"/>
                <a:gd name="T36" fmla="+- 0 1768 1673"/>
                <a:gd name="T37" fmla="*/ T36 w 105"/>
                <a:gd name="T38" fmla="+- 0 78 55"/>
                <a:gd name="T39" fmla="*/ 78 h 1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105" h="118">
                  <a:moveTo>
                    <a:pt x="95" y="23"/>
                  </a:moveTo>
                  <a:lnTo>
                    <a:pt x="59" y="23"/>
                  </a:lnTo>
                  <a:lnTo>
                    <a:pt x="64" y="25"/>
                  </a:lnTo>
                  <a:lnTo>
                    <a:pt x="72" y="34"/>
                  </a:lnTo>
                  <a:lnTo>
                    <a:pt x="75" y="40"/>
                  </a:lnTo>
                  <a:lnTo>
                    <a:pt x="75" y="49"/>
                  </a:lnTo>
                  <a:lnTo>
                    <a:pt x="103" y="49"/>
                  </a:lnTo>
                  <a:lnTo>
                    <a:pt x="101" y="37"/>
                  </a:lnTo>
                  <a:lnTo>
                    <a:pt x="97" y="26"/>
                  </a:lnTo>
                  <a:lnTo>
                    <a:pt x="95" y="2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1034" name="Group 1033">
            <a:extLst>
              <a:ext uri="{FF2B5EF4-FFF2-40B4-BE49-F238E27FC236}">
                <a16:creationId xmlns:a16="http://schemas.microsoft.com/office/drawing/2014/main" id="{00000000-0008-0000-0000-00000A040000}"/>
              </a:ext>
            </a:extLst>
          </xdr:cNvPr>
          <xdr:cNvGrpSpPr>
            <a:grpSpLocks/>
          </xdr:cNvGrpSpPr>
        </xdr:nvGrpSpPr>
        <xdr:grpSpPr bwMode="auto">
          <a:xfrm>
            <a:off x="1790" y="55"/>
            <a:ext cx="105" cy="118"/>
            <a:chOff x="1790" y="55"/>
            <a:chExt cx="105" cy="118"/>
          </a:xfrm>
        </xdr:grpSpPr>
        <xdr:sp macro="" textlink="">
          <xdr:nvSpPr>
            <xdr:cNvPr id="1102" name="Freeform 3956">
              <a:extLst>
                <a:ext uri="{FF2B5EF4-FFF2-40B4-BE49-F238E27FC236}">
                  <a16:creationId xmlns:a16="http://schemas.microsoft.com/office/drawing/2014/main" id="{00000000-0008-0000-0000-00004E040000}"/>
                </a:ext>
              </a:extLst>
            </xdr:cNvPr>
            <xdr:cNvSpPr>
              <a:spLocks/>
            </xdr:cNvSpPr>
          </xdr:nvSpPr>
          <xdr:spPr bwMode="auto">
            <a:xfrm>
              <a:off x="1790" y="55"/>
              <a:ext cx="105" cy="118"/>
            </a:xfrm>
            <a:custGeom>
              <a:avLst/>
              <a:gdLst>
                <a:gd name="T0" fmla="+- 0 1820 1790"/>
                <a:gd name="T1" fmla="*/ T0 w 105"/>
                <a:gd name="T2" fmla="+- 0 133 55"/>
                <a:gd name="T3" fmla="*/ 133 h 118"/>
                <a:gd name="T4" fmla="+- 0 1790 1790"/>
                <a:gd name="T5" fmla="*/ T4 w 105"/>
                <a:gd name="T6" fmla="+- 0 137 55"/>
                <a:gd name="T7" fmla="*/ 137 h 118"/>
                <a:gd name="T8" fmla="+- 0 1793 1790"/>
                <a:gd name="T9" fmla="*/ T8 w 105"/>
                <a:gd name="T10" fmla="+- 0 148 55"/>
                <a:gd name="T11" fmla="*/ 148 h 118"/>
                <a:gd name="T12" fmla="+- 0 1799 1790"/>
                <a:gd name="T13" fmla="*/ T12 w 105"/>
                <a:gd name="T14" fmla="+- 0 156 55"/>
                <a:gd name="T15" fmla="*/ 156 h 118"/>
                <a:gd name="T16" fmla="+- 0 1817 1790"/>
                <a:gd name="T17" fmla="*/ T16 w 105"/>
                <a:gd name="T18" fmla="+- 0 169 55"/>
                <a:gd name="T19" fmla="*/ 169 h 118"/>
                <a:gd name="T20" fmla="+- 0 1829 1790"/>
                <a:gd name="T21" fmla="*/ T20 w 105"/>
                <a:gd name="T22" fmla="+- 0 172 55"/>
                <a:gd name="T23" fmla="*/ 172 h 118"/>
                <a:gd name="T24" fmla="+- 0 1861 1790"/>
                <a:gd name="T25" fmla="*/ T24 w 105"/>
                <a:gd name="T26" fmla="+- 0 172 55"/>
                <a:gd name="T27" fmla="*/ 172 h 118"/>
                <a:gd name="T28" fmla="+- 0 1874 1790"/>
                <a:gd name="T29" fmla="*/ T28 w 105"/>
                <a:gd name="T30" fmla="+- 0 168 55"/>
                <a:gd name="T31" fmla="*/ 168 h 118"/>
                <a:gd name="T32" fmla="+- 0 1891 1790"/>
                <a:gd name="T33" fmla="*/ T32 w 105"/>
                <a:gd name="T34" fmla="+- 0 154 55"/>
                <a:gd name="T35" fmla="*/ 154 h 118"/>
                <a:gd name="T36" fmla="+- 0 1892 1790"/>
                <a:gd name="T37" fmla="*/ T36 w 105"/>
                <a:gd name="T38" fmla="+- 0 151 55"/>
                <a:gd name="T39" fmla="*/ 151 h 118"/>
                <a:gd name="T40" fmla="+- 0 1837 1790"/>
                <a:gd name="T41" fmla="*/ T40 w 105"/>
                <a:gd name="T42" fmla="+- 0 151 55"/>
                <a:gd name="T43" fmla="*/ 151 h 118"/>
                <a:gd name="T44" fmla="+- 0 1832 1790"/>
                <a:gd name="T45" fmla="*/ T44 w 105"/>
                <a:gd name="T46" fmla="+- 0 149 55"/>
                <a:gd name="T47" fmla="*/ 149 h 118"/>
                <a:gd name="T48" fmla="+- 0 1824 1790"/>
                <a:gd name="T49" fmla="*/ T48 w 105"/>
                <a:gd name="T50" fmla="+- 0 143 55"/>
                <a:gd name="T51" fmla="*/ 143 h 118"/>
                <a:gd name="T52" fmla="+- 0 1822 1790"/>
                <a:gd name="T53" fmla="*/ T52 w 105"/>
                <a:gd name="T54" fmla="+- 0 139 55"/>
                <a:gd name="T55" fmla="*/ 139 h 118"/>
                <a:gd name="T56" fmla="+- 0 1820 1790"/>
                <a:gd name="T57" fmla="*/ T56 w 105"/>
                <a:gd name="T58" fmla="+- 0 133 55"/>
                <a:gd name="T59" fmla="*/ 133 h 1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05" h="118">
                  <a:moveTo>
                    <a:pt x="30" y="78"/>
                  </a:moveTo>
                  <a:lnTo>
                    <a:pt x="0" y="82"/>
                  </a:lnTo>
                  <a:lnTo>
                    <a:pt x="3" y="93"/>
                  </a:lnTo>
                  <a:lnTo>
                    <a:pt x="9" y="101"/>
                  </a:lnTo>
                  <a:lnTo>
                    <a:pt x="27" y="114"/>
                  </a:lnTo>
                  <a:lnTo>
                    <a:pt x="39" y="117"/>
                  </a:lnTo>
                  <a:lnTo>
                    <a:pt x="71" y="117"/>
                  </a:lnTo>
                  <a:lnTo>
                    <a:pt x="84" y="113"/>
                  </a:lnTo>
                  <a:lnTo>
                    <a:pt x="101" y="99"/>
                  </a:lnTo>
                  <a:lnTo>
                    <a:pt x="102" y="96"/>
                  </a:lnTo>
                  <a:lnTo>
                    <a:pt x="47" y="96"/>
                  </a:lnTo>
                  <a:lnTo>
                    <a:pt x="42" y="94"/>
                  </a:lnTo>
                  <a:lnTo>
                    <a:pt x="34" y="88"/>
                  </a:lnTo>
                  <a:lnTo>
                    <a:pt x="32" y="84"/>
                  </a:lnTo>
                  <a:lnTo>
                    <a:pt x="30" y="78"/>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103" name="Freeform 3957">
              <a:extLst>
                <a:ext uri="{FF2B5EF4-FFF2-40B4-BE49-F238E27FC236}">
                  <a16:creationId xmlns:a16="http://schemas.microsoft.com/office/drawing/2014/main" id="{00000000-0008-0000-0000-00004F040000}"/>
                </a:ext>
              </a:extLst>
            </xdr:cNvPr>
            <xdr:cNvSpPr>
              <a:spLocks/>
            </xdr:cNvSpPr>
          </xdr:nvSpPr>
          <xdr:spPr bwMode="auto">
            <a:xfrm>
              <a:off x="1790" y="55"/>
              <a:ext cx="105" cy="118"/>
            </a:xfrm>
            <a:custGeom>
              <a:avLst/>
              <a:gdLst>
                <a:gd name="T0" fmla="+- 0 1857 1790"/>
                <a:gd name="T1" fmla="*/ T0 w 105"/>
                <a:gd name="T2" fmla="+- 0 55 55"/>
                <a:gd name="T3" fmla="*/ 55 h 118"/>
                <a:gd name="T4" fmla="+- 0 1826 1790"/>
                <a:gd name="T5" fmla="*/ T4 w 105"/>
                <a:gd name="T6" fmla="+- 0 55 55"/>
                <a:gd name="T7" fmla="*/ 55 h 118"/>
                <a:gd name="T8" fmla="+- 0 1814 1790"/>
                <a:gd name="T9" fmla="*/ T8 w 105"/>
                <a:gd name="T10" fmla="+- 0 58 55"/>
                <a:gd name="T11" fmla="*/ 58 h 118"/>
                <a:gd name="T12" fmla="+- 0 1798 1790"/>
                <a:gd name="T13" fmla="*/ T12 w 105"/>
                <a:gd name="T14" fmla="+- 0 71 55"/>
                <a:gd name="T15" fmla="*/ 71 h 118"/>
                <a:gd name="T16" fmla="+- 0 1795 1790"/>
                <a:gd name="T17" fmla="*/ T16 w 105"/>
                <a:gd name="T18" fmla="+- 0 79 55"/>
                <a:gd name="T19" fmla="*/ 79 h 118"/>
                <a:gd name="T20" fmla="+- 0 1795 1790"/>
                <a:gd name="T21" fmla="*/ T20 w 105"/>
                <a:gd name="T22" fmla="+- 0 100 55"/>
                <a:gd name="T23" fmla="*/ 100 h 118"/>
                <a:gd name="T24" fmla="+- 0 1799 1790"/>
                <a:gd name="T25" fmla="*/ T24 w 105"/>
                <a:gd name="T26" fmla="+- 0 108 55"/>
                <a:gd name="T27" fmla="*/ 108 h 118"/>
                <a:gd name="T28" fmla="+- 0 1858 1790"/>
                <a:gd name="T29" fmla="*/ T28 w 105"/>
                <a:gd name="T30" fmla="+- 0 130 55"/>
                <a:gd name="T31" fmla="*/ 130 h 118"/>
                <a:gd name="T32" fmla="+- 0 1862 1790"/>
                <a:gd name="T33" fmla="*/ T32 w 105"/>
                <a:gd name="T34" fmla="+- 0 131 55"/>
                <a:gd name="T35" fmla="*/ 131 h 118"/>
                <a:gd name="T36" fmla="+- 0 1863 1790"/>
                <a:gd name="T37" fmla="*/ T36 w 105"/>
                <a:gd name="T38" fmla="+- 0 133 55"/>
                <a:gd name="T39" fmla="*/ 133 h 118"/>
                <a:gd name="T40" fmla="+- 0 1865 1790"/>
                <a:gd name="T41" fmla="*/ T40 w 105"/>
                <a:gd name="T42" fmla="+- 0 134 55"/>
                <a:gd name="T43" fmla="*/ 134 h 118"/>
                <a:gd name="T44" fmla="+- 0 1865 1790"/>
                <a:gd name="T45" fmla="*/ T44 w 105"/>
                <a:gd name="T46" fmla="+- 0 136 55"/>
                <a:gd name="T47" fmla="*/ 136 h 118"/>
                <a:gd name="T48" fmla="+- 0 1865 1790"/>
                <a:gd name="T49" fmla="*/ T48 w 105"/>
                <a:gd name="T50" fmla="+- 0 142 55"/>
                <a:gd name="T51" fmla="*/ 142 h 118"/>
                <a:gd name="T52" fmla="+- 0 1864 1790"/>
                <a:gd name="T53" fmla="*/ T52 w 105"/>
                <a:gd name="T54" fmla="+- 0 144 55"/>
                <a:gd name="T55" fmla="*/ 144 h 118"/>
                <a:gd name="T56" fmla="+- 0 1861 1790"/>
                <a:gd name="T57" fmla="*/ T56 w 105"/>
                <a:gd name="T58" fmla="+- 0 146 55"/>
                <a:gd name="T59" fmla="*/ 146 h 118"/>
                <a:gd name="T60" fmla="+- 0 1858 1790"/>
                <a:gd name="T61" fmla="*/ T60 w 105"/>
                <a:gd name="T62" fmla="+- 0 149 55"/>
                <a:gd name="T63" fmla="*/ 149 h 118"/>
                <a:gd name="T64" fmla="+- 0 1852 1790"/>
                <a:gd name="T65" fmla="*/ T64 w 105"/>
                <a:gd name="T66" fmla="+- 0 151 55"/>
                <a:gd name="T67" fmla="*/ 151 h 118"/>
                <a:gd name="T68" fmla="+- 0 1892 1790"/>
                <a:gd name="T69" fmla="*/ T68 w 105"/>
                <a:gd name="T70" fmla="+- 0 151 55"/>
                <a:gd name="T71" fmla="*/ 151 h 118"/>
                <a:gd name="T72" fmla="+- 0 1895 1790"/>
                <a:gd name="T73" fmla="*/ T72 w 105"/>
                <a:gd name="T74" fmla="+- 0 145 55"/>
                <a:gd name="T75" fmla="*/ 145 h 118"/>
                <a:gd name="T76" fmla="+- 0 1895 1790"/>
                <a:gd name="T77" fmla="*/ T76 w 105"/>
                <a:gd name="T78" fmla="+- 0 125 55"/>
                <a:gd name="T79" fmla="*/ 125 h 118"/>
                <a:gd name="T80" fmla="+- 0 1837 1790"/>
                <a:gd name="T81" fmla="*/ T80 w 105"/>
                <a:gd name="T82" fmla="+- 0 96 55"/>
                <a:gd name="T83" fmla="*/ 96 h 118"/>
                <a:gd name="T84" fmla="+- 0 1828 1790"/>
                <a:gd name="T85" fmla="*/ T84 w 105"/>
                <a:gd name="T86" fmla="+- 0 93 55"/>
                <a:gd name="T87" fmla="*/ 93 h 118"/>
                <a:gd name="T88" fmla="+- 0 1823 1790"/>
                <a:gd name="T89" fmla="*/ T88 w 105"/>
                <a:gd name="T90" fmla="+- 0 89 55"/>
                <a:gd name="T91" fmla="*/ 89 h 118"/>
                <a:gd name="T92" fmla="+- 0 1822 1790"/>
                <a:gd name="T93" fmla="*/ T92 w 105"/>
                <a:gd name="T94" fmla="+- 0 88 55"/>
                <a:gd name="T95" fmla="*/ 88 h 118"/>
                <a:gd name="T96" fmla="+- 0 1822 1790"/>
                <a:gd name="T97" fmla="*/ T96 w 105"/>
                <a:gd name="T98" fmla="+- 0 83 55"/>
                <a:gd name="T99" fmla="*/ 83 h 118"/>
                <a:gd name="T100" fmla="+- 0 1823 1790"/>
                <a:gd name="T101" fmla="*/ T100 w 105"/>
                <a:gd name="T102" fmla="+- 0 81 55"/>
                <a:gd name="T103" fmla="*/ 81 h 118"/>
                <a:gd name="T104" fmla="+- 0 1825 1790"/>
                <a:gd name="T105" fmla="*/ T104 w 105"/>
                <a:gd name="T106" fmla="+- 0 79 55"/>
                <a:gd name="T107" fmla="*/ 79 h 118"/>
                <a:gd name="T108" fmla="+- 0 1829 1790"/>
                <a:gd name="T109" fmla="*/ T108 w 105"/>
                <a:gd name="T110" fmla="+- 0 77 55"/>
                <a:gd name="T111" fmla="*/ 77 h 118"/>
                <a:gd name="T112" fmla="+- 0 1834 1790"/>
                <a:gd name="T113" fmla="*/ T112 w 105"/>
                <a:gd name="T114" fmla="+- 0 76 55"/>
                <a:gd name="T115" fmla="*/ 76 h 118"/>
                <a:gd name="T116" fmla="+- 0 1889 1790"/>
                <a:gd name="T117" fmla="*/ T116 w 105"/>
                <a:gd name="T118" fmla="+- 0 76 55"/>
                <a:gd name="T119" fmla="*/ 76 h 118"/>
                <a:gd name="T120" fmla="+- 0 1888 1790"/>
                <a:gd name="T121" fmla="*/ T120 w 105"/>
                <a:gd name="T122" fmla="+- 0 75 55"/>
                <a:gd name="T123" fmla="*/ 75 h 118"/>
                <a:gd name="T124" fmla="+- 0 1883 1790"/>
                <a:gd name="T125" fmla="*/ T124 w 105"/>
                <a:gd name="T126" fmla="+- 0 67 55"/>
                <a:gd name="T127" fmla="*/ 67 h 118"/>
                <a:gd name="T128" fmla="+- 0 1868 1790"/>
                <a:gd name="T129" fmla="*/ T128 w 105"/>
                <a:gd name="T130" fmla="+- 0 57 55"/>
                <a:gd name="T131" fmla="*/ 57 h 118"/>
                <a:gd name="T132" fmla="+- 0 1857 1790"/>
                <a:gd name="T133" fmla="*/ T132 w 105"/>
                <a:gd name="T134" fmla="+- 0 55 55"/>
                <a:gd name="T135" fmla="*/ 55 h 1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Lst>
              <a:rect l="0" t="0" r="r" b="b"/>
              <a:pathLst>
                <a:path w="105" h="118">
                  <a:moveTo>
                    <a:pt x="67" y="0"/>
                  </a:moveTo>
                  <a:lnTo>
                    <a:pt x="36" y="0"/>
                  </a:lnTo>
                  <a:lnTo>
                    <a:pt x="24" y="3"/>
                  </a:lnTo>
                  <a:lnTo>
                    <a:pt x="8" y="16"/>
                  </a:lnTo>
                  <a:lnTo>
                    <a:pt x="5" y="24"/>
                  </a:lnTo>
                  <a:lnTo>
                    <a:pt x="5" y="45"/>
                  </a:lnTo>
                  <a:lnTo>
                    <a:pt x="9" y="53"/>
                  </a:lnTo>
                  <a:lnTo>
                    <a:pt x="68" y="75"/>
                  </a:lnTo>
                  <a:lnTo>
                    <a:pt x="72" y="76"/>
                  </a:lnTo>
                  <a:lnTo>
                    <a:pt x="73" y="78"/>
                  </a:lnTo>
                  <a:lnTo>
                    <a:pt x="75" y="79"/>
                  </a:lnTo>
                  <a:lnTo>
                    <a:pt x="75" y="81"/>
                  </a:lnTo>
                  <a:lnTo>
                    <a:pt x="75" y="87"/>
                  </a:lnTo>
                  <a:lnTo>
                    <a:pt x="74" y="89"/>
                  </a:lnTo>
                  <a:lnTo>
                    <a:pt x="71" y="91"/>
                  </a:lnTo>
                  <a:lnTo>
                    <a:pt x="68" y="94"/>
                  </a:lnTo>
                  <a:lnTo>
                    <a:pt x="62" y="96"/>
                  </a:lnTo>
                  <a:lnTo>
                    <a:pt x="102" y="96"/>
                  </a:lnTo>
                  <a:lnTo>
                    <a:pt x="105" y="90"/>
                  </a:lnTo>
                  <a:lnTo>
                    <a:pt x="105" y="70"/>
                  </a:lnTo>
                  <a:lnTo>
                    <a:pt x="47" y="41"/>
                  </a:lnTo>
                  <a:lnTo>
                    <a:pt x="38" y="38"/>
                  </a:lnTo>
                  <a:lnTo>
                    <a:pt x="33" y="34"/>
                  </a:lnTo>
                  <a:lnTo>
                    <a:pt x="32" y="33"/>
                  </a:lnTo>
                  <a:lnTo>
                    <a:pt x="32" y="28"/>
                  </a:lnTo>
                  <a:lnTo>
                    <a:pt x="33" y="26"/>
                  </a:lnTo>
                  <a:lnTo>
                    <a:pt x="35" y="24"/>
                  </a:lnTo>
                  <a:lnTo>
                    <a:pt x="39" y="22"/>
                  </a:lnTo>
                  <a:lnTo>
                    <a:pt x="44" y="21"/>
                  </a:lnTo>
                  <a:lnTo>
                    <a:pt x="99" y="21"/>
                  </a:lnTo>
                  <a:lnTo>
                    <a:pt x="98" y="20"/>
                  </a:lnTo>
                  <a:lnTo>
                    <a:pt x="93" y="12"/>
                  </a:lnTo>
                  <a:lnTo>
                    <a:pt x="78" y="2"/>
                  </a:lnTo>
                  <a:lnTo>
                    <a:pt x="67"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104" name="Freeform 3958">
              <a:extLst>
                <a:ext uri="{FF2B5EF4-FFF2-40B4-BE49-F238E27FC236}">
                  <a16:creationId xmlns:a16="http://schemas.microsoft.com/office/drawing/2014/main" id="{00000000-0008-0000-0000-000050040000}"/>
                </a:ext>
              </a:extLst>
            </xdr:cNvPr>
            <xdr:cNvSpPr>
              <a:spLocks/>
            </xdr:cNvSpPr>
          </xdr:nvSpPr>
          <xdr:spPr bwMode="auto">
            <a:xfrm>
              <a:off x="1790" y="55"/>
              <a:ext cx="105" cy="118"/>
            </a:xfrm>
            <a:custGeom>
              <a:avLst/>
              <a:gdLst>
                <a:gd name="T0" fmla="+- 0 1889 1790"/>
                <a:gd name="T1" fmla="*/ T0 w 105"/>
                <a:gd name="T2" fmla="+- 0 76 55"/>
                <a:gd name="T3" fmla="*/ 76 h 118"/>
                <a:gd name="T4" fmla="+- 0 1848 1790"/>
                <a:gd name="T5" fmla="*/ T4 w 105"/>
                <a:gd name="T6" fmla="+- 0 76 55"/>
                <a:gd name="T7" fmla="*/ 76 h 118"/>
                <a:gd name="T8" fmla="+- 0 1853 1790"/>
                <a:gd name="T9" fmla="*/ T8 w 105"/>
                <a:gd name="T10" fmla="+- 0 77 55"/>
                <a:gd name="T11" fmla="*/ 77 h 118"/>
                <a:gd name="T12" fmla="+- 0 1860 1790"/>
                <a:gd name="T13" fmla="*/ T12 w 105"/>
                <a:gd name="T14" fmla="+- 0 82 55"/>
                <a:gd name="T15" fmla="*/ 82 h 118"/>
                <a:gd name="T16" fmla="+- 0 1862 1790"/>
                <a:gd name="T17" fmla="*/ T16 w 105"/>
                <a:gd name="T18" fmla="+- 0 85 55"/>
                <a:gd name="T19" fmla="*/ 85 h 118"/>
                <a:gd name="T20" fmla="+- 0 1863 1790"/>
                <a:gd name="T21" fmla="*/ T20 w 105"/>
                <a:gd name="T22" fmla="+- 0 90 55"/>
                <a:gd name="T23" fmla="*/ 90 h 118"/>
                <a:gd name="T24" fmla="+- 0 1891 1790"/>
                <a:gd name="T25" fmla="*/ T24 w 105"/>
                <a:gd name="T26" fmla="+- 0 85 55"/>
                <a:gd name="T27" fmla="*/ 85 h 118"/>
                <a:gd name="T28" fmla="+- 0 1889 1790"/>
                <a:gd name="T29" fmla="*/ T28 w 105"/>
                <a:gd name="T30" fmla="+- 0 76 55"/>
                <a:gd name="T31" fmla="*/ 76 h 118"/>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105" h="118">
                  <a:moveTo>
                    <a:pt x="99" y="21"/>
                  </a:moveTo>
                  <a:lnTo>
                    <a:pt x="58" y="21"/>
                  </a:lnTo>
                  <a:lnTo>
                    <a:pt x="63" y="22"/>
                  </a:lnTo>
                  <a:lnTo>
                    <a:pt x="70" y="27"/>
                  </a:lnTo>
                  <a:lnTo>
                    <a:pt x="72" y="30"/>
                  </a:lnTo>
                  <a:lnTo>
                    <a:pt x="73" y="35"/>
                  </a:lnTo>
                  <a:lnTo>
                    <a:pt x="101" y="30"/>
                  </a:lnTo>
                  <a:lnTo>
                    <a:pt x="99" y="2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1035" name="Group 1034">
            <a:extLst>
              <a:ext uri="{FF2B5EF4-FFF2-40B4-BE49-F238E27FC236}">
                <a16:creationId xmlns:a16="http://schemas.microsoft.com/office/drawing/2014/main" id="{00000000-0008-0000-0000-00000B040000}"/>
              </a:ext>
            </a:extLst>
          </xdr:cNvPr>
          <xdr:cNvGrpSpPr>
            <a:grpSpLocks/>
          </xdr:cNvGrpSpPr>
        </xdr:nvGrpSpPr>
        <xdr:grpSpPr bwMode="auto">
          <a:xfrm>
            <a:off x="1905" y="18"/>
            <a:ext cx="67" cy="155"/>
            <a:chOff x="1905" y="18"/>
            <a:chExt cx="67" cy="155"/>
          </a:xfrm>
        </xdr:grpSpPr>
        <xdr:sp macro="" textlink="">
          <xdr:nvSpPr>
            <xdr:cNvPr id="1098" name="Freeform 3960">
              <a:extLst>
                <a:ext uri="{FF2B5EF4-FFF2-40B4-BE49-F238E27FC236}">
                  <a16:creationId xmlns:a16="http://schemas.microsoft.com/office/drawing/2014/main" id="{00000000-0008-0000-0000-00004A040000}"/>
                </a:ext>
              </a:extLst>
            </xdr:cNvPr>
            <xdr:cNvSpPr>
              <a:spLocks/>
            </xdr:cNvSpPr>
          </xdr:nvSpPr>
          <xdr:spPr bwMode="auto">
            <a:xfrm>
              <a:off x="1905" y="18"/>
              <a:ext cx="67" cy="155"/>
            </a:xfrm>
            <a:custGeom>
              <a:avLst/>
              <a:gdLst>
                <a:gd name="T0" fmla="+- 0 1948 1905"/>
                <a:gd name="T1" fmla="*/ T0 w 67"/>
                <a:gd name="T2" fmla="+- 0 81 18"/>
                <a:gd name="T3" fmla="*/ 81 h 155"/>
                <a:gd name="T4" fmla="+- 0 1918 1905"/>
                <a:gd name="T5" fmla="*/ T4 w 67"/>
                <a:gd name="T6" fmla="+- 0 81 18"/>
                <a:gd name="T7" fmla="*/ 81 h 155"/>
                <a:gd name="T8" fmla="+- 0 1919 1905"/>
                <a:gd name="T9" fmla="*/ T8 w 67"/>
                <a:gd name="T10" fmla="+- 0 144 18"/>
                <a:gd name="T11" fmla="*/ 144 h 155"/>
                <a:gd name="T12" fmla="+- 0 1919 1905"/>
                <a:gd name="T13" fmla="*/ T12 w 67"/>
                <a:gd name="T14" fmla="+- 0 147 18"/>
                <a:gd name="T15" fmla="*/ 147 h 155"/>
                <a:gd name="T16" fmla="+- 0 1919 1905"/>
                <a:gd name="T17" fmla="*/ T16 w 67"/>
                <a:gd name="T18" fmla="+- 0 151 18"/>
                <a:gd name="T19" fmla="*/ 151 h 155"/>
                <a:gd name="T20" fmla="+- 0 1920 1905"/>
                <a:gd name="T21" fmla="*/ T20 w 67"/>
                <a:gd name="T22" fmla="+- 0 156 18"/>
                <a:gd name="T23" fmla="*/ 156 h 155"/>
                <a:gd name="T24" fmla="+- 0 1942 1905"/>
                <a:gd name="T25" fmla="*/ T24 w 67"/>
                <a:gd name="T26" fmla="+- 0 172 18"/>
                <a:gd name="T27" fmla="*/ 172 h 155"/>
                <a:gd name="T28" fmla="+- 0 1956 1905"/>
                <a:gd name="T29" fmla="*/ T28 w 67"/>
                <a:gd name="T30" fmla="+- 0 172 18"/>
                <a:gd name="T31" fmla="*/ 172 h 155"/>
                <a:gd name="T32" fmla="+- 0 1964 1905"/>
                <a:gd name="T33" fmla="*/ T32 w 67"/>
                <a:gd name="T34" fmla="+- 0 170 18"/>
                <a:gd name="T35" fmla="*/ 170 h 155"/>
                <a:gd name="T36" fmla="+- 0 1971 1905"/>
                <a:gd name="T37" fmla="*/ T36 w 67"/>
                <a:gd name="T38" fmla="+- 0 168 18"/>
                <a:gd name="T39" fmla="*/ 168 h 155"/>
                <a:gd name="T40" fmla="+- 0 1969 1905"/>
                <a:gd name="T41" fmla="*/ T40 w 67"/>
                <a:gd name="T42" fmla="+- 0 147 18"/>
                <a:gd name="T43" fmla="*/ 147 h 155"/>
                <a:gd name="T44" fmla="+- 0 1954 1905"/>
                <a:gd name="T45" fmla="*/ T44 w 67"/>
                <a:gd name="T46" fmla="+- 0 147 18"/>
                <a:gd name="T47" fmla="*/ 147 h 155"/>
                <a:gd name="T48" fmla="+- 0 1953 1905"/>
                <a:gd name="T49" fmla="*/ T48 w 67"/>
                <a:gd name="T50" fmla="+- 0 147 18"/>
                <a:gd name="T51" fmla="*/ 147 h 155"/>
                <a:gd name="T52" fmla="+- 0 1950 1905"/>
                <a:gd name="T53" fmla="*/ T52 w 67"/>
                <a:gd name="T54" fmla="+- 0 145 18"/>
                <a:gd name="T55" fmla="*/ 145 h 155"/>
                <a:gd name="T56" fmla="+- 0 1949 1905"/>
                <a:gd name="T57" fmla="*/ T56 w 67"/>
                <a:gd name="T58" fmla="+- 0 144 18"/>
                <a:gd name="T59" fmla="*/ 144 h 155"/>
                <a:gd name="T60" fmla="+- 0 1948 1905"/>
                <a:gd name="T61" fmla="*/ T60 w 67"/>
                <a:gd name="T62" fmla="+- 0 141 18"/>
                <a:gd name="T63" fmla="*/ 141 h 155"/>
                <a:gd name="T64" fmla="+- 0 1948 1905"/>
                <a:gd name="T65" fmla="*/ T64 w 67"/>
                <a:gd name="T66" fmla="+- 0 81 18"/>
                <a:gd name="T67" fmla="*/ 81 h 15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Lst>
              <a:rect l="0" t="0" r="r" b="b"/>
              <a:pathLst>
                <a:path w="67" h="155">
                  <a:moveTo>
                    <a:pt x="43" y="63"/>
                  </a:moveTo>
                  <a:lnTo>
                    <a:pt x="13" y="63"/>
                  </a:lnTo>
                  <a:lnTo>
                    <a:pt x="14" y="126"/>
                  </a:lnTo>
                  <a:lnTo>
                    <a:pt x="14" y="129"/>
                  </a:lnTo>
                  <a:lnTo>
                    <a:pt x="14" y="133"/>
                  </a:lnTo>
                  <a:lnTo>
                    <a:pt x="15" y="138"/>
                  </a:lnTo>
                  <a:lnTo>
                    <a:pt x="37" y="154"/>
                  </a:lnTo>
                  <a:lnTo>
                    <a:pt x="51" y="154"/>
                  </a:lnTo>
                  <a:lnTo>
                    <a:pt x="59" y="152"/>
                  </a:lnTo>
                  <a:lnTo>
                    <a:pt x="66" y="150"/>
                  </a:lnTo>
                  <a:lnTo>
                    <a:pt x="64" y="129"/>
                  </a:lnTo>
                  <a:lnTo>
                    <a:pt x="49" y="129"/>
                  </a:lnTo>
                  <a:lnTo>
                    <a:pt x="48" y="129"/>
                  </a:lnTo>
                  <a:lnTo>
                    <a:pt x="45" y="127"/>
                  </a:lnTo>
                  <a:lnTo>
                    <a:pt x="44" y="126"/>
                  </a:lnTo>
                  <a:lnTo>
                    <a:pt x="43" y="123"/>
                  </a:lnTo>
                  <a:lnTo>
                    <a:pt x="43" y="6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99" name="Freeform 3961">
              <a:extLst>
                <a:ext uri="{FF2B5EF4-FFF2-40B4-BE49-F238E27FC236}">
                  <a16:creationId xmlns:a16="http://schemas.microsoft.com/office/drawing/2014/main" id="{00000000-0008-0000-0000-00004B040000}"/>
                </a:ext>
              </a:extLst>
            </xdr:cNvPr>
            <xdr:cNvSpPr>
              <a:spLocks/>
            </xdr:cNvSpPr>
          </xdr:nvSpPr>
          <xdr:spPr bwMode="auto">
            <a:xfrm>
              <a:off x="1905" y="18"/>
              <a:ext cx="67" cy="155"/>
            </a:xfrm>
            <a:custGeom>
              <a:avLst/>
              <a:gdLst>
                <a:gd name="T0" fmla="+- 0 1968 1905"/>
                <a:gd name="T1" fmla="*/ T0 w 67"/>
                <a:gd name="T2" fmla="+- 0 145 18"/>
                <a:gd name="T3" fmla="*/ 145 h 155"/>
                <a:gd name="T4" fmla="+- 0 1963 1905"/>
                <a:gd name="T5" fmla="*/ T4 w 67"/>
                <a:gd name="T6" fmla="+- 0 146 18"/>
                <a:gd name="T7" fmla="*/ 146 h 155"/>
                <a:gd name="T8" fmla="+- 0 1959 1905"/>
                <a:gd name="T9" fmla="*/ T8 w 67"/>
                <a:gd name="T10" fmla="+- 0 147 18"/>
                <a:gd name="T11" fmla="*/ 147 h 155"/>
                <a:gd name="T12" fmla="+- 0 1969 1905"/>
                <a:gd name="T13" fmla="*/ T12 w 67"/>
                <a:gd name="T14" fmla="+- 0 147 18"/>
                <a:gd name="T15" fmla="*/ 147 h 155"/>
                <a:gd name="T16" fmla="+- 0 1968 1905"/>
                <a:gd name="T17" fmla="*/ T16 w 67"/>
                <a:gd name="T18" fmla="+- 0 145 18"/>
                <a:gd name="T19" fmla="*/ 145 h 155"/>
              </a:gdLst>
              <a:ahLst/>
              <a:cxnLst>
                <a:cxn ang="0">
                  <a:pos x="T1" y="T3"/>
                </a:cxn>
                <a:cxn ang="0">
                  <a:pos x="T5" y="T7"/>
                </a:cxn>
                <a:cxn ang="0">
                  <a:pos x="T9" y="T11"/>
                </a:cxn>
                <a:cxn ang="0">
                  <a:pos x="T13" y="T15"/>
                </a:cxn>
                <a:cxn ang="0">
                  <a:pos x="T17" y="T19"/>
                </a:cxn>
              </a:cxnLst>
              <a:rect l="0" t="0" r="r" b="b"/>
              <a:pathLst>
                <a:path w="67" h="155">
                  <a:moveTo>
                    <a:pt x="63" y="127"/>
                  </a:moveTo>
                  <a:lnTo>
                    <a:pt x="58" y="128"/>
                  </a:lnTo>
                  <a:lnTo>
                    <a:pt x="54" y="129"/>
                  </a:lnTo>
                  <a:lnTo>
                    <a:pt x="64" y="129"/>
                  </a:lnTo>
                  <a:lnTo>
                    <a:pt x="63" y="12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100" name="Freeform 3962">
              <a:extLst>
                <a:ext uri="{FF2B5EF4-FFF2-40B4-BE49-F238E27FC236}">
                  <a16:creationId xmlns:a16="http://schemas.microsoft.com/office/drawing/2014/main" id="{00000000-0008-0000-0000-00004C040000}"/>
                </a:ext>
              </a:extLst>
            </xdr:cNvPr>
            <xdr:cNvSpPr>
              <a:spLocks/>
            </xdr:cNvSpPr>
          </xdr:nvSpPr>
          <xdr:spPr bwMode="auto">
            <a:xfrm>
              <a:off x="1905" y="18"/>
              <a:ext cx="67" cy="155"/>
            </a:xfrm>
            <a:custGeom>
              <a:avLst/>
              <a:gdLst>
                <a:gd name="T0" fmla="+- 0 1968 1905"/>
                <a:gd name="T1" fmla="*/ T0 w 67"/>
                <a:gd name="T2" fmla="+- 0 57 18"/>
                <a:gd name="T3" fmla="*/ 57 h 155"/>
                <a:gd name="T4" fmla="+- 0 1905 1905"/>
                <a:gd name="T5" fmla="*/ T4 w 67"/>
                <a:gd name="T6" fmla="+- 0 57 18"/>
                <a:gd name="T7" fmla="*/ 57 h 155"/>
                <a:gd name="T8" fmla="+- 0 1905 1905"/>
                <a:gd name="T9" fmla="*/ T8 w 67"/>
                <a:gd name="T10" fmla="+- 0 81 18"/>
                <a:gd name="T11" fmla="*/ 81 h 155"/>
                <a:gd name="T12" fmla="+- 0 1968 1905"/>
                <a:gd name="T13" fmla="*/ T12 w 67"/>
                <a:gd name="T14" fmla="+- 0 81 18"/>
                <a:gd name="T15" fmla="*/ 81 h 155"/>
                <a:gd name="T16" fmla="+- 0 1968 1905"/>
                <a:gd name="T17" fmla="*/ T16 w 67"/>
                <a:gd name="T18" fmla="+- 0 57 18"/>
                <a:gd name="T19" fmla="*/ 57 h 155"/>
              </a:gdLst>
              <a:ahLst/>
              <a:cxnLst>
                <a:cxn ang="0">
                  <a:pos x="T1" y="T3"/>
                </a:cxn>
                <a:cxn ang="0">
                  <a:pos x="T5" y="T7"/>
                </a:cxn>
                <a:cxn ang="0">
                  <a:pos x="T9" y="T11"/>
                </a:cxn>
                <a:cxn ang="0">
                  <a:pos x="T13" y="T15"/>
                </a:cxn>
                <a:cxn ang="0">
                  <a:pos x="T17" y="T19"/>
                </a:cxn>
              </a:cxnLst>
              <a:rect l="0" t="0" r="r" b="b"/>
              <a:pathLst>
                <a:path w="67" h="155">
                  <a:moveTo>
                    <a:pt x="63" y="39"/>
                  </a:moveTo>
                  <a:lnTo>
                    <a:pt x="0" y="39"/>
                  </a:lnTo>
                  <a:lnTo>
                    <a:pt x="0" y="63"/>
                  </a:lnTo>
                  <a:lnTo>
                    <a:pt x="63" y="63"/>
                  </a:lnTo>
                  <a:lnTo>
                    <a:pt x="63" y="3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101" name="Freeform 3963">
              <a:extLst>
                <a:ext uri="{FF2B5EF4-FFF2-40B4-BE49-F238E27FC236}">
                  <a16:creationId xmlns:a16="http://schemas.microsoft.com/office/drawing/2014/main" id="{00000000-0008-0000-0000-00004D040000}"/>
                </a:ext>
              </a:extLst>
            </xdr:cNvPr>
            <xdr:cNvSpPr>
              <a:spLocks/>
            </xdr:cNvSpPr>
          </xdr:nvSpPr>
          <xdr:spPr bwMode="auto">
            <a:xfrm>
              <a:off x="1905" y="18"/>
              <a:ext cx="67" cy="155"/>
            </a:xfrm>
            <a:custGeom>
              <a:avLst/>
              <a:gdLst>
                <a:gd name="T0" fmla="+- 0 1948 1905"/>
                <a:gd name="T1" fmla="*/ T0 w 67"/>
                <a:gd name="T2" fmla="+- 0 18 18"/>
                <a:gd name="T3" fmla="*/ 18 h 155"/>
                <a:gd name="T4" fmla="+- 0 1918 1905"/>
                <a:gd name="T5" fmla="*/ T4 w 67"/>
                <a:gd name="T6" fmla="+- 0 35 18"/>
                <a:gd name="T7" fmla="*/ 35 h 155"/>
                <a:gd name="T8" fmla="+- 0 1918 1905"/>
                <a:gd name="T9" fmla="*/ T8 w 67"/>
                <a:gd name="T10" fmla="+- 0 57 18"/>
                <a:gd name="T11" fmla="*/ 57 h 155"/>
                <a:gd name="T12" fmla="+- 0 1948 1905"/>
                <a:gd name="T13" fmla="*/ T12 w 67"/>
                <a:gd name="T14" fmla="+- 0 57 18"/>
                <a:gd name="T15" fmla="*/ 57 h 155"/>
                <a:gd name="T16" fmla="+- 0 1948 1905"/>
                <a:gd name="T17" fmla="*/ T16 w 67"/>
                <a:gd name="T18" fmla="+- 0 18 18"/>
                <a:gd name="T19" fmla="*/ 18 h 155"/>
              </a:gdLst>
              <a:ahLst/>
              <a:cxnLst>
                <a:cxn ang="0">
                  <a:pos x="T1" y="T3"/>
                </a:cxn>
                <a:cxn ang="0">
                  <a:pos x="T5" y="T7"/>
                </a:cxn>
                <a:cxn ang="0">
                  <a:pos x="T9" y="T11"/>
                </a:cxn>
                <a:cxn ang="0">
                  <a:pos x="T13" y="T15"/>
                </a:cxn>
                <a:cxn ang="0">
                  <a:pos x="T17" y="T19"/>
                </a:cxn>
              </a:cxnLst>
              <a:rect l="0" t="0" r="r" b="b"/>
              <a:pathLst>
                <a:path w="67" h="155">
                  <a:moveTo>
                    <a:pt x="43" y="0"/>
                  </a:moveTo>
                  <a:lnTo>
                    <a:pt x="13" y="17"/>
                  </a:lnTo>
                  <a:lnTo>
                    <a:pt x="13" y="39"/>
                  </a:lnTo>
                  <a:lnTo>
                    <a:pt x="43" y="39"/>
                  </a:lnTo>
                  <a:lnTo>
                    <a:pt x="43"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1036" name="Group 1035">
            <a:extLst>
              <a:ext uri="{FF2B5EF4-FFF2-40B4-BE49-F238E27FC236}">
                <a16:creationId xmlns:a16="http://schemas.microsoft.com/office/drawing/2014/main" id="{00000000-0008-0000-0000-00000C040000}"/>
              </a:ext>
            </a:extLst>
          </xdr:cNvPr>
          <xdr:cNvGrpSpPr>
            <a:grpSpLocks/>
          </xdr:cNvGrpSpPr>
        </xdr:nvGrpSpPr>
        <xdr:grpSpPr bwMode="auto">
          <a:xfrm>
            <a:off x="1983" y="55"/>
            <a:ext cx="105" cy="118"/>
            <a:chOff x="1983" y="55"/>
            <a:chExt cx="105" cy="118"/>
          </a:xfrm>
        </xdr:grpSpPr>
        <xdr:sp macro="" textlink="">
          <xdr:nvSpPr>
            <xdr:cNvPr id="1095" name="Freeform 3965">
              <a:extLst>
                <a:ext uri="{FF2B5EF4-FFF2-40B4-BE49-F238E27FC236}">
                  <a16:creationId xmlns:a16="http://schemas.microsoft.com/office/drawing/2014/main" id="{00000000-0008-0000-0000-000047040000}"/>
                </a:ext>
              </a:extLst>
            </xdr:cNvPr>
            <xdr:cNvSpPr>
              <a:spLocks/>
            </xdr:cNvSpPr>
          </xdr:nvSpPr>
          <xdr:spPr bwMode="auto">
            <a:xfrm>
              <a:off x="1983" y="55"/>
              <a:ext cx="105" cy="118"/>
            </a:xfrm>
            <a:custGeom>
              <a:avLst/>
              <a:gdLst>
                <a:gd name="T0" fmla="+- 0 2035 1983"/>
                <a:gd name="T1" fmla="*/ T0 w 105"/>
                <a:gd name="T2" fmla="+- 0 55 55"/>
                <a:gd name="T3" fmla="*/ 55 h 118"/>
                <a:gd name="T4" fmla="+- 0 1984 1983"/>
                <a:gd name="T5" fmla="*/ T4 w 105"/>
                <a:gd name="T6" fmla="+- 0 101 55"/>
                <a:gd name="T7" fmla="*/ 101 h 118"/>
                <a:gd name="T8" fmla="+- 0 1983 1983"/>
                <a:gd name="T9" fmla="*/ T8 w 105"/>
                <a:gd name="T10" fmla="+- 0 114 55"/>
                <a:gd name="T11" fmla="*/ 114 h 118"/>
                <a:gd name="T12" fmla="+- 0 1984 1983"/>
                <a:gd name="T13" fmla="*/ T12 w 105"/>
                <a:gd name="T14" fmla="+- 0 125 55"/>
                <a:gd name="T15" fmla="*/ 125 h 118"/>
                <a:gd name="T16" fmla="+- 0 2024 1983"/>
                <a:gd name="T17" fmla="*/ T16 w 105"/>
                <a:gd name="T18" fmla="+- 0 171 55"/>
                <a:gd name="T19" fmla="*/ 171 h 118"/>
                <a:gd name="T20" fmla="+- 0 2038 1983"/>
                <a:gd name="T21" fmla="*/ T20 w 105"/>
                <a:gd name="T22" fmla="+- 0 172 55"/>
                <a:gd name="T23" fmla="*/ 172 h 118"/>
                <a:gd name="T24" fmla="+- 0 2050 1983"/>
                <a:gd name="T25" fmla="*/ T24 w 105"/>
                <a:gd name="T26" fmla="+- 0 172 55"/>
                <a:gd name="T27" fmla="*/ 172 h 118"/>
                <a:gd name="T28" fmla="+- 0 2060 1983"/>
                <a:gd name="T29" fmla="*/ T28 w 105"/>
                <a:gd name="T30" fmla="+- 0 169 55"/>
                <a:gd name="T31" fmla="*/ 169 h 118"/>
                <a:gd name="T32" fmla="+- 0 2077 1983"/>
                <a:gd name="T33" fmla="*/ T32 w 105"/>
                <a:gd name="T34" fmla="+- 0 158 55"/>
                <a:gd name="T35" fmla="*/ 158 h 118"/>
                <a:gd name="T36" fmla="+- 0 2082 1983"/>
                <a:gd name="T37" fmla="*/ T36 w 105"/>
                <a:gd name="T38" fmla="+- 0 150 55"/>
                <a:gd name="T39" fmla="*/ 150 h 118"/>
                <a:gd name="T40" fmla="+- 0 2031 1983"/>
                <a:gd name="T41" fmla="*/ T40 w 105"/>
                <a:gd name="T42" fmla="+- 0 150 55"/>
                <a:gd name="T43" fmla="*/ 150 h 118"/>
                <a:gd name="T44" fmla="+- 0 2025 1983"/>
                <a:gd name="T45" fmla="*/ T44 w 105"/>
                <a:gd name="T46" fmla="+- 0 147 55"/>
                <a:gd name="T47" fmla="*/ 147 h 118"/>
                <a:gd name="T48" fmla="+- 0 2016 1983"/>
                <a:gd name="T49" fmla="*/ T48 w 105"/>
                <a:gd name="T50" fmla="+- 0 138 55"/>
                <a:gd name="T51" fmla="*/ 138 h 118"/>
                <a:gd name="T52" fmla="+- 0 2014 1983"/>
                <a:gd name="T53" fmla="*/ T52 w 105"/>
                <a:gd name="T54" fmla="+- 0 131 55"/>
                <a:gd name="T55" fmla="*/ 131 h 118"/>
                <a:gd name="T56" fmla="+- 0 2014 1983"/>
                <a:gd name="T57" fmla="*/ T56 w 105"/>
                <a:gd name="T58" fmla="+- 0 122 55"/>
                <a:gd name="T59" fmla="*/ 122 h 118"/>
                <a:gd name="T60" fmla="+- 0 2088 1983"/>
                <a:gd name="T61" fmla="*/ T60 w 105"/>
                <a:gd name="T62" fmla="+- 0 122 55"/>
                <a:gd name="T63" fmla="*/ 122 h 118"/>
                <a:gd name="T64" fmla="+- 0 2087 1983"/>
                <a:gd name="T65" fmla="*/ T64 w 105"/>
                <a:gd name="T66" fmla="+- 0 106 55"/>
                <a:gd name="T67" fmla="*/ 106 h 118"/>
                <a:gd name="T68" fmla="+- 0 2087 1983"/>
                <a:gd name="T69" fmla="*/ T68 w 105"/>
                <a:gd name="T70" fmla="+- 0 104 55"/>
                <a:gd name="T71" fmla="*/ 104 h 118"/>
                <a:gd name="T72" fmla="+- 0 2014 1983"/>
                <a:gd name="T73" fmla="*/ T72 w 105"/>
                <a:gd name="T74" fmla="+- 0 104 55"/>
                <a:gd name="T75" fmla="*/ 104 h 118"/>
                <a:gd name="T76" fmla="+- 0 2014 1983"/>
                <a:gd name="T77" fmla="*/ T76 w 105"/>
                <a:gd name="T78" fmla="+- 0 95 55"/>
                <a:gd name="T79" fmla="*/ 95 h 118"/>
                <a:gd name="T80" fmla="+- 0 2016 1983"/>
                <a:gd name="T81" fmla="*/ T80 w 105"/>
                <a:gd name="T82" fmla="+- 0 89 55"/>
                <a:gd name="T83" fmla="*/ 89 h 118"/>
                <a:gd name="T84" fmla="+- 0 2025 1983"/>
                <a:gd name="T85" fmla="*/ T84 w 105"/>
                <a:gd name="T86" fmla="+- 0 80 55"/>
                <a:gd name="T87" fmla="*/ 80 h 118"/>
                <a:gd name="T88" fmla="+- 0 2030 1983"/>
                <a:gd name="T89" fmla="*/ T88 w 105"/>
                <a:gd name="T90" fmla="+- 0 78 55"/>
                <a:gd name="T91" fmla="*/ 78 h 118"/>
                <a:gd name="T92" fmla="+- 0 2078 1983"/>
                <a:gd name="T93" fmla="*/ T92 w 105"/>
                <a:gd name="T94" fmla="+- 0 78 55"/>
                <a:gd name="T95" fmla="*/ 78 h 118"/>
                <a:gd name="T96" fmla="+- 0 2074 1983"/>
                <a:gd name="T97" fmla="*/ T96 w 105"/>
                <a:gd name="T98" fmla="+- 0 71 55"/>
                <a:gd name="T99" fmla="*/ 71 h 118"/>
                <a:gd name="T100" fmla="+- 0 2066 1983"/>
                <a:gd name="T101" fmla="*/ T100 w 105"/>
                <a:gd name="T102" fmla="+- 0 64 55"/>
                <a:gd name="T103" fmla="*/ 64 h 118"/>
                <a:gd name="T104" fmla="+- 0 2057 1983"/>
                <a:gd name="T105" fmla="*/ T104 w 105"/>
                <a:gd name="T106" fmla="+- 0 59 55"/>
                <a:gd name="T107" fmla="*/ 59 h 118"/>
                <a:gd name="T108" fmla="+- 0 2046 1983"/>
                <a:gd name="T109" fmla="*/ T108 w 105"/>
                <a:gd name="T110" fmla="+- 0 56 55"/>
                <a:gd name="T111" fmla="*/ 56 h 118"/>
                <a:gd name="T112" fmla="+- 0 2035 1983"/>
                <a:gd name="T113" fmla="*/ T112 w 105"/>
                <a:gd name="T114" fmla="+- 0 55 55"/>
                <a:gd name="T115" fmla="*/ 55 h 1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05" h="118">
                  <a:moveTo>
                    <a:pt x="52" y="0"/>
                  </a:moveTo>
                  <a:lnTo>
                    <a:pt x="1" y="46"/>
                  </a:lnTo>
                  <a:lnTo>
                    <a:pt x="0" y="59"/>
                  </a:lnTo>
                  <a:lnTo>
                    <a:pt x="1" y="70"/>
                  </a:lnTo>
                  <a:lnTo>
                    <a:pt x="41" y="116"/>
                  </a:lnTo>
                  <a:lnTo>
                    <a:pt x="55" y="117"/>
                  </a:lnTo>
                  <a:lnTo>
                    <a:pt x="67" y="117"/>
                  </a:lnTo>
                  <a:lnTo>
                    <a:pt x="77" y="114"/>
                  </a:lnTo>
                  <a:lnTo>
                    <a:pt x="94" y="103"/>
                  </a:lnTo>
                  <a:lnTo>
                    <a:pt x="99" y="95"/>
                  </a:lnTo>
                  <a:lnTo>
                    <a:pt x="48" y="95"/>
                  </a:lnTo>
                  <a:lnTo>
                    <a:pt x="42" y="92"/>
                  </a:lnTo>
                  <a:lnTo>
                    <a:pt x="33" y="83"/>
                  </a:lnTo>
                  <a:lnTo>
                    <a:pt x="31" y="76"/>
                  </a:lnTo>
                  <a:lnTo>
                    <a:pt x="31" y="67"/>
                  </a:lnTo>
                  <a:lnTo>
                    <a:pt x="105" y="67"/>
                  </a:lnTo>
                  <a:lnTo>
                    <a:pt x="104" y="51"/>
                  </a:lnTo>
                  <a:lnTo>
                    <a:pt x="104" y="49"/>
                  </a:lnTo>
                  <a:lnTo>
                    <a:pt x="31" y="49"/>
                  </a:lnTo>
                  <a:lnTo>
                    <a:pt x="31" y="40"/>
                  </a:lnTo>
                  <a:lnTo>
                    <a:pt x="33" y="34"/>
                  </a:lnTo>
                  <a:lnTo>
                    <a:pt x="42" y="25"/>
                  </a:lnTo>
                  <a:lnTo>
                    <a:pt x="47" y="23"/>
                  </a:lnTo>
                  <a:lnTo>
                    <a:pt x="95" y="23"/>
                  </a:lnTo>
                  <a:lnTo>
                    <a:pt x="91" y="16"/>
                  </a:lnTo>
                  <a:lnTo>
                    <a:pt x="83" y="9"/>
                  </a:lnTo>
                  <a:lnTo>
                    <a:pt x="74" y="4"/>
                  </a:lnTo>
                  <a:lnTo>
                    <a:pt x="63" y="1"/>
                  </a:lnTo>
                  <a:lnTo>
                    <a:pt x="5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96" name="Freeform 3966">
              <a:extLst>
                <a:ext uri="{FF2B5EF4-FFF2-40B4-BE49-F238E27FC236}">
                  <a16:creationId xmlns:a16="http://schemas.microsoft.com/office/drawing/2014/main" id="{00000000-0008-0000-0000-000048040000}"/>
                </a:ext>
              </a:extLst>
            </xdr:cNvPr>
            <xdr:cNvSpPr>
              <a:spLocks/>
            </xdr:cNvSpPr>
          </xdr:nvSpPr>
          <xdr:spPr bwMode="auto">
            <a:xfrm>
              <a:off x="1983" y="55"/>
              <a:ext cx="105" cy="118"/>
            </a:xfrm>
            <a:custGeom>
              <a:avLst/>
              <a:gdLst>
                <a:gd name="T0" fmla="+- 0 2057 1983"/>
                <a:gd name="T1" fmla="*/ T0 w 105"/>
                <a:gd name="T2" fmla="+- 0 134 55"/>
                <a:gd name="T3" fmla="*/ 134 h 118"/>
                <a:gd name="T4" fmla="+- 0 2055 1983"/>
                <a:gd name="T5" fmla="*/ T4 w 105"/>
                <a:gd name="T6" fmla="+- 0 139 55"/>
                <a:gd name="T7" fmla="*/ 139 h 118"/>
                <a:gd name="T8" fmla="+- 0 2053 1983"/>
                <a:gd name="T9" fmla="*/ T8 w 105"/>
                <a:gd name="T10" fmla="+- 0 143 55"/>
                <a:gd name="T11" fmla="*/ 143 h 118"/>
                <a:gd name="T12" fmla="+- 0 2046 1983"/>
                <a:gd name="T13" fmla="*/ T12 w 105"/>
                <a:gd name="T14" fmla="+- 0 149 55"/>
                <a:gd name="T15" fmla="*/ 149 h 118"/>
                <a:gd name="T16" fmla="+- 0 2043 1983"/>
                <a:gd name="T17" fmla="*/ T16 w 105"/>
                <a:gd name="T18" fmla="+- 0 150 55"/>
                <a:gd name="T19" fmla="*/ 150 h 118"/>
                <a:gd name="T20" fmla="+- 0 2082 1983"/>
                <a:gd name="T21" fmla="*/ T20 w 105"/>
                <a:gd name="T22" fmla="+- 0 150 55"/>
                <a:gd name="T23" fmla="*/ 150 h 118"/>
                <a:gd name="T24" fmla="+- 0 2083 1983"/>
                <a:gd name="T25" fmla="*/ T24 w 105"/>
                <a:gd name="T26" fmla="+- 0 150 55"/>
                <a:gd name="T27" fmla="*/ 150 h 118"/>
                <a:gd name="T28" fmla="+- 0 2086 1983"/>
                <a:gd name="T29" fmla="*/ T28 w 105"/>
                <a:gd name="T30" fmla="+- 0 139 55"/>
                <a:gd name="T31" fmla="*/ 139 h 118"/>
                <a:gd name="T32" fmla="+- 0 2057 1983"/>
                <a:gd name="T33" fmla="*/ T32 w 105"/>
                <a:gd name="T34" fmla="+- 0 134 55"/>
                <a:gd name="T35" fmla="*/ 134 h 1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05" h="118">
                  <a:moveTo>
                    <a:pt x="74" y="79"/>
                  </a:moveTo>
                  <a:lnTo>
                    <a:pt x="72" y="84"/>
                  </a:lnTo>
                  <a:lnTo>
                    <a:pt x="70" y="88"/>
                  </a:lnTo>
                  <a:lnTo>
                    <a:pt x="63" y="94"/>
                  </a:lnTo>
                  <a:lnTo>
                    <a:pt x="60" y="95"/>
                  </a:lnTo>
                  <a:lnTo>
                    <a:pt x="99" y="95"/>
                  </a:lnTo>
                  <a:lnTo>
                    <a:pt x="100" y="95"/>
                  </a:lnTo>
                  <a:lnTo>
                    <a:pt x="103" y="84"/>
                  </a:lnTo>
                  <a:lnTo>
                    <a:pt x="74" y="7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97" name="Freeform 3967">
              <a:extLst>
                <a:ext uri="{FF2B5EF4-FFF2-40B4-BE49-F238E27FC236}">
                  <a16:creationId xmlns:a16="http://schemas.microsoft.com/office/drawing/2014/main" id="{00000000-0008-0000-0000-000049040000}"/>
                </a:ext>
              </a:extLst>
            </xdr:cNvPr>
            <xdr:cNvSpPr>
              <a:spLocks/>
            </xdr:cNvSpPr>
          </xdr:nvSpPr>
          <xdr:spPr bwMode="auto">
            <a:xfrm>
              <a:off x="1983" y="55"/>
              <a:ext cx="105" cy="118"/>
            </a:xfrm>
            <a:custGeom>
              <a:avLst/>
              <a:gdLst>
                <a:gd name="T0" fmla="+- 0 2078 1983"/>
                <a:gd name="T1" fmla="*/ T0 w 105"/>
                <a:gd name="T2" fmla="+- 0 78 55"/>
                <a:gd name="T3" fmla="*/ 78 h 118"/>
                <a:gd name="T4" fmla="+- 0 2042 1983"/>
                <a:gd name="T5" fmla="*/ T4 w 105"/>
                <a:gd name="T6" fmla="+- 0 78 55"/>
                <a:gd name="T7" fmla="*/ 78 h 118"/>
                <a:gd name="T8" fmla="+- 0 2048 1983"/>
                <a:gd name="T9" fmla="*/ T8 w 105"/>
                <a:gd name="T10" fmla="+- 0 80 55"/>
                <a:gd name="T11" fmla="*/ 80 h 118"/>
                <a:gd name="T12" fmla="+- 0 2056 1983"/>
                <a:gd name="T13" fmla="*/ T12 w 105"/>
                <a:gd name="T14" fmla="+- 0 89 55"/>
                <a:gd name="T15" fmla="*/ 89 h 118"/>
                <a:gd name="T16" fmla="+- 0 2058 1983"/>
                <a:gd name="T17" fmla="*/ T16 w 105"/>
                <a:gd name="T18" fmla="+- 0 95 55"/>
                <a:gd name="T19" fmla="*/ 95 h 118"/>
                <a:gd name="T20" fmla="+- 0 2058 1983"/>
                <a:gd name="T21" fmla="*/ T20 w 105"/>
                <a:gd name="T22" fmla="+- 0 104 55"/>
                <a:gd name="T23" fmla="*/ 104 h 118"/>
                <a:gd name="T24" fmla="+- 0 2087 1983"/>
                <a:gd name="T25" fmla="*/ T24 w 105"/>
                <a:gd name="T26" fmla="+- 0 104 55"/>
                <a:gd name="T27" fmla="*/ 104 h 118"/>
                <a:gd name="T28" fmla="+- 0 2085 1983"/>
                <a:gd name="T29" fmla="*/ T28 w 105"/>
                <a:gd name="T30" fmla="+- 0 92 55"/>
                <a:gd name="T31" fmla="*/ 92 h 118"/>
                <a:gd name="T32" fmla="+- 0 2080 1983"/>
                <a:gd name="T33" fmla="*/ T32 w 105"/>
                <a:gd name="T34" fmla="+- 0 81 55"/>
                <a:gd name="T35" fmla="*/ 81 h 118"/>
                <a:gd name="T36" fmla="+- 0 2078 1983"/>
                <a:gd name="T37" fmla="*/ T36 w 105"/>
                <a:gd name="T38" fmla="+- 0 78 55"/>
                <a:gd name="T39" fmla="*/ 78 h 1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105" h="118">
                  <a:moveTo>
                    <a:pt x="95" y="23"/>
                  </a:moveTo>
                  <a:lnTo>
                    <a:pt x="59" y="23"/>
                  </a:lnTo>
                  <a:lnTo>
                    <a:pt x="65" y="25"/>
                  </a:lnTo>
                  <a:lnTo>
                    <a:pt x="73" y="34"/>
                  </a:lnTo>
                  <a:lnTo>
                    <a:pt x="75" y="40"/>
                  </a:lnTo>
                  <a:lnTo>
                    <a:pt x="75" y="49"/>
                  </a:lnTo>
                  <a:lnTo>
                    <a:pt x="104" y="49"/>
                  </a:lnTo>
                  <a:lnTo>
                    <a:pt x="102" y="37"/>
                  </a:lnTo>
                  <a:lnTo>
                    <a:pt x="97" y="26"/>
                  </a:lnTo>
                  <a:lnTo>
                    <a:pt x="95" y="2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1037" name="Group 1036">
            <a:extLst>
              <a:ext uri="{FF2B5EF4-FFF2-40B4-BE49-F238E27FC236}">
                <a16:creationId xmlns:a16="http://schemas.microsoft.com/office/drawing/2014/main" id="{00000000-0008-0000-0000-00000D040000}"/>
              </a:ext>
            </a:extLst>
          </xdr:cNvPr>
          <xdr:cNvGrpSpPr>
            <a:grpSpLocks/>
          </xdr:cNvGrpSpPr>
        </xdr:nvGrpSpPr>
        <xdr:grpSpPr bwMode="auto">
          <a:xfrm>
            <a:off x="2111" y="55"/>
            <a:ext cx="73" cy="115"/>
            <a:chOff x="2111" y="55"/>
            <a:chExt cx="73" cy="115"/>
          </a:xfrm>
        </xdr:grpSpPr>
        <xdr:sp macro="" textlink="">
          <xdr:nvSpPr>
            <xdr:cNvPr id="1092" name="Freeform 3969">
              <a:extLst>
                <a:ext uri="{FF2B5EF4-FFF2-40B4-BE49-F238E27FC236}">
                  <a16:creationId xmlns:a16="http://schemas.microsoft.com/office/drawing/2014/main" id="{00000000-0008-0000-0000-000044040000}"/>
                </a:ext>
              </a:extLst>
            </xdr:cNvPr>
            <xdr:cNvSpPr>
              <a:spLocks/>
            </xdr:cNvSpPr>
          </xdr:nvSpPr>
          <xdr:spPr bwMode="auto">
            <a:xfrm>
              <a:off x="2111" y="55"/>
              <a:ext cx="73" cy="115"/>
            </a:xfrm>
            <a:custGeom>
              <a:avLst/>
              <a:gdLst>
                <a:gd name="T0" fmla="+- 0 2139 2111"/>
                <a:gd name="T1" fmla="*/ T0 w 73"/>
                <a:gd name="T2" fmla="+- 0 57 55"/>
                <a:gd name="T3" fmla="*/ 57 h 115"/>
                <a:gd name="T4" fmla="+- 0 2111 2111"/>
                <a:gd name="T5" fmla="*/ T4 w 73"/>
                <a:gd name="T6" fmla="+- 0 57 55"/>
                <a:gd name="T7" fmla="*/ 57 h 115"/>
                <a:gd name="T8" fmla="+- 0 2111 2111"/>
                <a:gd name="T9" fmla="*/ T8 w 73"/>
                <a:gd name="T10" fmla="+- 0 169 55"/>
                <a:gd name="T11" fmla="*/ 169 h 115"/>
                <a:gd name="T12" fmla="+- 0 2141 2111"/>
                <a:gd name="T13" fmla="*/ T12 w 73"/>
                <a:gd name="T14" fmla="+- 0 169 55"/>
                <a:gd name="T15" fmla="*/ 169 h 115"/>
                <a:gd name="T16" fmla="+- 0 2141 2111"/>
                <a:gd name="T17" fmla="*/ T16 w 73"/>
                <a:gd name="T18" fmla="+- 0 116 55"/>
                <a:gd name="T19" fmla="*/ 116 h 115"/>
                <a:gd name="T20" fmla="+- 0 2142 2111"/>
                <a:gd name="T21" fmla="*/ T20 w 73"/>
                <a:gd name="T22" fmla="+- 0 103 55"/>
                <a:gd name="T23" fmla="*/ 103 h 115"/>
                <a:gd name="T24" fmla="+- 0 2145 2111"/>
                <a:gd name="T25" fmla="*/ T24 w 73"/>
                <a:gd name="T26" fmla="+- 0 91 55"/>
                <a:gd name="T27" fmla="*/ 91 h 115"/>
                <a:gd name="T28" fmla="+- 0 2147 2111"/>
                <a:gd name="T29" fmla="*/ T28 w 73"/>
                <a:gd name="T30" fmla="+- 0 87 55"/>
                <a:gd name="T31" fmla="*/ 87 h 115"/>
                <a:gd name="T32" fmla="+- 0 2153 2111"/>
                <a:gd name="T33" fmla="*/ T32 w 73"/>
                <a:gd name="T34" fmla="+- 0 83 55"/>
                <a:gd name="T35" fmla="*/ 83 h 115"/>
                <a:gd name="T36" fmla="+- 0 2157 2111"/>
                <a:gd name="T37" fmla="*/ T36 w 73"/>
                <a:gd name="T38" fmla="+- 0 81 55"/>
                <a:gd name="T39" fmla="*/ 81 h 115"/>
                <a:gd name="T40" fmla="+- 0 2176 2111"/>
                <a:gd name="T41" fmla="*/ T40 w 73"/>
                <a:gd name="T42" fmla="+- 0 81 55"/>
                <a:gd name="T43" fmla="*/ 81 h 115"/>
                <a:gd name="T44" fmla="+- 0 2179 2111"/>
                <a:gd name="T45" fmla="*/ T44 w 73"/>
                <a:gd name="T46" fmla="+- 0 73 55"/>
                <a:gd name="T47" fmla="*/ 73 h 115"/>
                <a:gd name="T48" fmla="+- 0 2139 2111"/>
                <a:gd name="T49" fmla="*/ T48 w 73"/>
                <a:gd name="T50" fmla="+- 0 73 55"/>
                <a:gd name="T51" fmla="*/ 73 h 115"/>
                <a:gd name="T52" fmla="+- 0 2139 2111"/>
                <a:gd name="T53" fmla="*/ T52 w 73"/>
                <a:gd name="T54" fmla="+- 0 57 55"/>
                <a:gd name="T55" fmla="*/ 57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73" h="115">
                  <a:moveTo>
                    <a:pt x="28" y="2"/>
                  </a:moveTo>
                  <a:lnTo>
                    <a:pt x="0" y="2"/>
                  </a:lnTo>
                  <a:lnTo>
                    <a:pt x="0" y="114"/>
                  </a:lnTo>
                  <a:lnTo>
                    <a:pt x="30" y="114"/>
                  </a:lnTo>
                  <a:lnTo>
                    <a:pt x="30" y="61"/>
                  </a:lnTo>
                  <a:lnTo>
                    <a:pt x="31" y="48"/>
                  </a:lnTo>
                  <a:lnTo>
                    <a:pt x="34" y="36"/>
                  </a:lnTo>
                  <a:lnTo>
                    <a:pt x="36" y="32"/>
                  </a:lnTo>
                  <a:lnTo>
                    <a:pt x="42" y="28"/>
                  </a:lnTo>
                  <a:lnTo>
                    <a:pt x="46" y="26"/>
                  </a:lnTo>
                  <a:lnTo>
                    <a:pt x="65" y="26"/>
                  </a:lnTo>
                  <a:lnTo>
                    <a:pt x="68" y="18"/>
                  </a:lnTo>
                  <a:lnTo>
                    <a:pt x="28" y="18"/>
                  </a:lnTo>
                  <a:lnTo>
                    <a:pt x="28" y="2"/>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93" name="Freeform 3970">
              <a:extLst>
                <a:ext uri="{FF2B5EF4-FFF2-40B4-BE49-F238E27FC236}">
                  <a16:creationId xmlns:a16="http://schemas.microsoft.com/office/drawing/2014/main" id="{00000000-0008-0000-0000-000045040000}"/>
                </a:ext>
              </a:extLst>
            </xdr:cNvPr>
            <xdr:cNvSpPr>
              <a:spLocks/>
            </xdr:cNvSpPr>
          </xdr:nvSpPr>
          <xdr:spPr bwMode="auto">
            <a:xfrm>
              <a:off x="2111" y="55"/>
              <a:ext cx="73" cy="115"/>
            </a:xfrm>
            <a:custGeom>
              <a:avLst/>
              <a:gdLst>
                <a:gd name="T0" fmla="+- 0 2176 2111"/>
                <a:gd name="T1" fmla="*/ T0 w 73"/>
                <a:gd name="T2" fmla="+- 0 81 55"/>
                <a:gd name="T3" fmla="*/ 81 h 115"/>
                <a:gd name="T4" fmla="+- 0 2165 2111"/>
                <a:gd name="T5" fmla="*/ T4 w 73"/>
                <a:gd name="T6" fmla="+- 0 81 55"/>
                <a:gd name="T7" fmla="*/ 81 h 115"/>
                <a:gd name="T8" fmla="+- 0 2170 2111"/>
                <a:gd name="T9" fmla="*/ T8 w 73"/>
                <a:gd name="T10" fmla="+- 0 83 55"/>
                <a:gd name="T11" fmla="*/ 83 h 115"/>
                <a:gd name="T12" fmla="+- 0 2175 2111"/>
                <a:gd name="T13" fmla="*/ T12 w 73"/>
                <a:gd name="T14" fmla="+- 0 86 55"/>
                <a:gd name="T15" fmla="*/ 86 h 115"/>
                <a:gd name="T16" fmla="+- 0 2176 2111"/>
                <a:gd name="T17" fmla="*/ T16 w 73"/>
                <a:gd name="T18" fmla="+- 0 81 55"/>
                <a:gd name="T19" fmla="*/ 81 h 115"/>
              </a:gdLst>
              <a:ahLst/>
              <a:cxnLst>
                <a:cxn ang="0">
                  <a:pos x="T1" y="T3"/>
                </a:cxn>
                <a:cxn ang="0">
                  <a:pos x="T5" y="T7"/>
                </a:cxn>
                <a:cxn ang="0">
                  <a:pos x="T9" y="T11"/>
                </a:cxn>
                <a:cxn ang="0">
                  <a:pos x="T13" y="T15"/>
                </a:cxn>
                <a:cxn ang="0">
                  <a:pos x="T17" y="T19"/>
                </a:cxn>
              </a:cxnLst>
              <a:rect l="0" t="0" r="r" b="b"/>
              <a:pathLst>
                <a:path w="73" h="115">
                  <a:moveTo>
                    <a:pt x="65" y="26"/>
                  </a:moveTo>
                  <a:lnTo>
                    <a:pt x="54" y="26"/>
                  </a:lnTo>
                  <a:lnTo>
                    <a:pt x="59" y="28"/>
                  </a:lnTo>
                  <a:lnTo>
                    <a:pt x="64" y="31"/>
                  </a:lnTo>
                  <a:lnTo>
                    <a:pt x="65" y="26"/>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94" name="Freeform 3971">
              <a:extLst>
                <a:ext uri="{FF2B5EF4-FFF2-40B4-BE49-F238E27FC236}">
                  <a16:creationId xmlns:a16="http://schemas.microsoft.com/office/drawing/2014/main" id="{00000000-0008-0000-0000-000046040000}"/>
                </a:ext>
              </a:extLst>
            </xdr:cNvPr>
            <xdr:cNvSpPr>
              <a:spLocks/>
            </xdr:cNvSpPr>
          </xdr:nvSpPr>
          <xdr:spPr bwMode="auto">
            <a:xfrm>
              <a:off x="2111" y="55"/>
              <a:ext cx="73" cy="115"/>
            </a:xfrm>
            <a:custGeom>
              <a:avLst/>
              <a:gdLst>
                <a:gd name="T0" fmla="+- 0 2171 2111"/>
                <a:gd name="T1" fmla="*/ T0 w 73"/>
                <a:gd name="T2" fmla="+- 0 55 55"/>
                <a:gd name="T3" fmla="*/ 55 h 115"/>
                <a:gd name="T4" fmla="+- 0 2160 2111"/>
                <a:gd name="T5" fmla="*/ T4 w 73"/>
                <a:gd name="T6" fmla="+- 0 55 55"/>
                <a:gd name="T7" fmla="*/ 55 h 115"/>
                <a:gd name="T8" fmla="+- 0 2155 2111"/>
                <a:gd name="T9" fmla="*/ T8 w 73"/>
                <a:gd name="T10" fmla="+- 0 56 55"/>
                <a:gd name="T11" fmla="*/ 56 h 115"/>
                <a:gd name="T12" fmla="+- 0 2148 2111"/>
                <a:gd name="T13" fmla="*/ T12 w 73"/>
                <a:gd name="T14" fmla="+- 0 61 55"/>
                <a:gd name="T15" fmla="*/ 61 h 115"/>
                <a:gd name="T16" fmla="+- 0 2144 2111"/>
                <a:gd name="T17" fmla="*/ T16 w 73"/>
                <a:gd name="T18" fmla="+- 0 66 55"/>
                <a:gd name="T19" fmla="*/ 66 h 115"/>
                <a:gd name="T20" fmla="+- 0 2139 2111"/>
                <a:gd name="T21" fmla="*/ T20 w 73"/>
                <a:gd name="T22" fmla="+- 0 73 55"/>
                <a:gd name="T23" fmla="*/ 73 h 115"/>
                <a:gd name="T24" fmla="+- 0 2179 2111"/>
                <a:gd name="T25" fmla="*/ T24 w 73"/>
                <a:gd name="T26" fmla="+- 0 73 55"/>
                <a:gd name="T27" fmla="*/ 73 h 115"/>
                <a:gd name="T28" fmla="+- 0 2184 2111"/>
                <a:gd name="T29" fmla="*/ T28 w 73"/>
                <a:gd name="T30" fmla="+- 0 60 55"/>
                <a:gd name="T31" fmla="*/ 60 h 115"/>
                <a:gd name="T32" fmla="+- 0 2178 2111"/>
                <a:gd name="T33" fmla="*/ T32 w 73"/>
                <a:gd name="T34" fmla="+- 0 57 55"/>
                <a:gd name="T35" fmla="*/ 57 h 115"/>
                <a:gd name="T36" fmla="+- 0 2171 2111"/>
                <a:gd name="T37" fmla="*/ T36 w 73"/>
                <a:gd name="T38" fmla="+- 0 55 55"/>
                <a:gd name="T39" fmla="*/ 55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73" h="115">
                  <a:moveTo>
                    <a:pt x="60" y="0"/>
                  </a:moveTo>
                  <a:lnTo>
                    <a:pt x="49" y="0"/>
                  </a:lnTo>
                  <a:lnTo>
                    <a:pt x="44" y="1"/>
                  </a:lnTo>
                  <a:lnTo>
                    <a:pt x="37" y="6"/>
                  </a:lnTo>
                  <a:lnTo>
                    <a:pt x="33" y="11"/>
                  </a:lnTo>
                  <a:lnTo>
                    <a:pt x="28" y="18"/>
                  </a:lnTo>
                  <a:lnTo>
                    <a:pt x="68" y="18"/>
                  </a:lnTo>
                  <a:lnTo>
                    <a:pt x="73" y="5"/>
                  </a:lnTo>
                  <a:lnTo>
                    <a:pt x="67" y="2"/>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1038" name="Group 1037">
            <a:extLst>
              <a:ext uri="{FF2B5EF4-FFF2-40B4-BE49-F238E27FC236}">
                <a16:creationId xmlns:a16="http://schemas.microsoft.com/office/drawing/2014/main" id="{00000000-0008-0000-0000-00000E040000}"/>
              </a:ext>
            </a:extLst>
          </xdr:cNvPr>
          <xdr:cNvGrpSpPr>
            <a:grpSpLocks/>
          </xdr:cNvGrpSpPr>
        </xdr:nvGrpSpPr>
        <xdr:grpSpPr bwMode="auto">
          <a:xfrm>
            <a:off x="2200" y="55"/>
            <a:ext cx="103" cy="115"/>
            <a:chOff x="2200" y="55"/>
            <a:chExt cx="103" cy="115"/>
          </a:xfrm>
        </xdr:grpSpPr>
        <xdr:sp macro="" textlink="">
          <xdr:nvSpPr>
            <xdr:cNvPr id="1087" name="Freeform 3973">
              <a:extLst>
                <a:ext uri="{FF2B5EF4-FFF2-40B4-BE49-F238E27FC236}">
                  <a16:creationId xmlns:a16="http://schemas.microsoft.com/office/drawing/2014/main" id="{00000000-0008-0000-0000-00003F040000}"/>
                </a:ext>
              </a:extLst>
            </xdr:cNvPr>
            <xdr:cNvSpPr>
              <a:spLocks/>
            </xdr:cNvSpPr>
          </xdr:nvSpPr>
          <xdr:spPr bwMode="auto">
            <a:xfrm>
              <a:off x="2200" y="55"/>
              <a:ext cx="103" cy="115"/>
            </a:xfrm>
            <a:custGeom>
              <a:avLst/>
              <a:gdLst>
                <a:gd name="T0" fmla="+- 0 2228 2200"/>
                <a:gd name="T1" fmla="*/ T0 w 103"/>
                <a:gd name="T2" fmla="+- 0 57 55"/>
                <a:gd name="T3" fmla="*/ 57 h 115"/>
                <a:gd name="T4" fmla="+- 0 2200 2200"/>
                <a:gd name="T5" fmla="*/ T4 w 103"/>
                <a:gd name="T6" fmla="+- 0 57 55"/>
                <a:gd name="T7" fmla="*/ 57 h 115"/>
                <a:gd name="T8" fmla="+- 0 2200 2200"/>
                <a:gd name="T9" fmla="*/ T8 w 103"/>
                <a:gd name="T10" fmla="+- 0 169 55"/>
                <a:gd name="T11" fmla="*/ 169 h 115"/>
                <a:gd name="T12" fmla="+- 0 2230 2200"/>
                <a:gd name="T13" fmla="*/ T12 w 103"/>
                <a:gd name="T14" fmla="+- 0 169 55"/>
                <a:gd name="T15" fmla="*/ 169 h 115"/>
                <a:gd name="T16" fmla="+- 0 2230 2200"/>
                <a:gd name="T17" fmla="*/ T16 w 103"/>
                <a:gd name="T18" fmla="+- 0 106 55"/>
                <a:gd name="T19" fmla="*/ 106 h 115"/>
                <a:gd name="T20" fmla="+- 0 2231 2200"/>
                <a:gd name="T21" fmla="*/ T20 w 103"/>
                <a:gd name="T22" fmla="+- 0 98 55"/>
                <a:gd name="T23" fmla="*/ 98 h 115"/>
                <a:gd name="T24" fmla="+- 0 2234 2200"/>
                <a:gd name="T25" fmla="*/ T24 w 103"/>
                <a:gd name="T26" fmla="+- 0 88 55"/>
                <a:gd name="T27" fmla="*/ 88 h 115"/>
                <a:gd name="T28" fmla="+- 0 2236 2200"/>
                <a:gd name="T29" fmla="*/ T28 w 103"/>
                <a:gd name="T30" fmla="+- 0 85 55"/>
                <a:gd name="T31" fmla="*/ 85 h 115"/>
                <a:gd name="T32" fmla="+- 0 2245 2200"/>
                <a:gd name="T33" fmla="*/ T32 w 103"/>
                <a:gd name="T34" fmla="+- 0 79 55"/>
                <a:gd name="T35" fmla="*/ 79 h 115"/>
                <a:gd name="T36" fmla="+- 0 2249 2200"/>
                <a:gd name="T37" fmla="*/ T36 w 103"/>
                <a:gd name="T38" fmla="+- 0 78 55"/>
                <a:gd name="T39" fmla="*/ 78 h 115"/>
                <a:gd name="T40" fmla="+- 0 2300 2200"/>
                <a:gd name="T41" fmla="*/ T40 w 103"/>
                <a:gd name="T42" fmla="+- 0 78 55"/>
                <a:gd name="T43" fmla="*/ 78 h 115"/>
                <a:gd name="T44" fmla="+- 0 2300 2200"/>
                <a:gd name="T45" fmla="*/ T44 w 103"/>
                <a:gd name="T46" fmla="+- 0 75 55"/>
                <a:gd name="T47" fmla="*/ 75 h 115"/>
                <a:gd name="T48" fmla="+- 0 2299 2200"/>
                <a:gd name="T49" fmla="*/ T48 w 103"/>
                <a:gd name="T50" fmla="+- 0 74 55"/>
                <a:gd name="T51" fmla="*/ 74 h 115"/>
                <a:gd name="T52" fmla="+- 0 2228 2200"/>
                <a:gd name="T53" fmla="*/ T52 w 103"/>
                <a:gd name="T54" fmla="+- 0 74 55"/>
                <a:gd name="T55" fmla="*/ 74 h 115"/>
                <a:gd name="T56" fmla="+- 0 2228 2200"/>
                <a:gd name="T57" fmla="*/ T56 w 103"/>
                <a:gd name="T58" fmla="+- 0 57 55"/>
                <a:gd name="T59" fmla="*/ 57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03" h="115">
                  <a:moveTo>
                    <a:pt x="28" y="2"/>
                  </a:moveTo>
                  <a:lnTo>
                    <a:pt x="0" y="2"/>
                  </a:lnTo>
                  <a:lnTo>
                    <a:pt x="0" y="114"/>
                  </a:lnTo>
                  <a:lnTo>
                    <a:pt x="30" y="114"/>
                  </a:lnTo>
                  <a:lnTo>
                    <a:pt x="30" y="51"/>
                  </a:lnTo>
                  <a:lnTo>
                    <a:pt x="31" y="43"/>
                  </a:lnTo>
                  <a:lnTo>
                    <a:pt x="34" y="33"/>
                  </a:lnTo>
                  <a:lnTo>
                    <a:pt x="36" y="30"/>
                  </a:lnTo>
                  <a:lnTo>
                    <a:pt x="45" y="24"/>
                  </a:lnTo>
                  <a:lnTo>
                    <a:pt x="49" y="23"/>
                  </a:lnTo>
                  <a:lnTo>
                    <a:pt x="100" y="23"/>
                  </a:lnTo>
                  <a:lnTo>
                    <a:pt x="100" y="20"/>
                  </a:lnTo>
                  <a:lnTo>
                    <a:pt x="99" y="19"/>
                  </a:lnTo>
                  <a:lnTo>
                    <a:pt x="28" y="19"/>
                  </a:lnTo>
                  <a:lnTo>
                    <a:pt x="28" y="2"/>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88" name="Freeform 3974">
              <a:extLst>
                <a:ext uri="{FF2B5EF4-FFF2-40B4-BE49-F238E27FC236}">
                  <a16:creationId xmlns:a16="http://schemas.microsoft.com/office/drawing/2014/main" id="{00000000-0008-0000-0000-000040040000}"/>
                </a:ext>
              </a:extLst>
            </xdr:cNvPr>
            <xdr:cNvSpPr>
              <a:spLocks/>
            </xdr:cNvSpPr>
          </xdr:nvSpPr>
          <xdr:spPr bwMode="auto">
            <a:xfrm>
              <a:off x="2200" y="55"/>
              <a:ext cx="103" cy="115"/>
            </a:xfrm>
            <a:custGeom>
              <a:avLst/>
              <a:gdLst>
                <a:gd name="T0" fmla="+- 0 2300 2200"/>
                <a:gd name="T1" fmla="*/ T0 w 103"/>
                <a:gd name="T2" fmla="+- 0 78 55"/>
                <a:gd name="T3" fmla="*/ 78 h 115"/>
                <a:gd name="T4" fmla="+- 0 2258 2200"/>
                <a:gd name="T5" fmla="*/ T4 w 103"/>
                <a:gd name="T6" fmla="+- 0 78 55"/>
                <a:gd name="T7" fmla="*/ 78 h 115"/>
                <a:gd name="T8" fmla="+- 0 2262 2200"/>
                <a:gd name="T9" fmla="*/ T8 w 103"/>
                <a:gd name="T10" fmla="+- 0 79 55"/>
                <a:gd name="T11" fmla="*/ 79 h 115"/>
                <a:gd name="T12" fmla="+- 0 2267 2200"/>
                <a:gd name="T13" fmla="*/ T12 w 103"/>
                <a:gd name="T14" fmla="+- 0 82 55"/>
                <a:gd name="T15" fmla="*/ 82 h 115"/>
                <a:gd name="T16" fmla="+- 0 2270 2200"/>
                <a:gd name="T17" fmla="*/ T16 w 103"/>
                <a:gd name="T18" fmla="+- 0 85 55"/>
                <a:gd name="T19" fmla="*/ 85 h 115"/>
                <a:gd name="T20" fmla="+- 0 2272 2200"/>
                <a:gd name="T21" fmla="*/ T20 w 103"/>
                <a:gd name="T22" fmla="+- 0 92 55"/>
                <a:gd name="T23" fmla="*/ 92 h 115"/>
                <a:gd name="T24" fmla="+- 0 2273 2200"/>
                <a:gd name="T25" fmla="*/ T24 w 103"/>
                <a:gd name="T26" fmla="+- 0 100 55"/>
                <a:gd name="T27" fmla="*/ 100 h 115"/>
                <a:gd name="T28" fmla="+- 0 2273 2200"/>
                <a:gd name="T29" fmla="*/ T28 w 103"/>
                <a:gd name="T30" fmla="+- 0 169 55"/>
                <a:gd name="T31" fmla="*/ 169 h 115"/>
                <a:gd name="T32" fmla="+- 0 2302 2200"/>
                <a:gd name="T33" fmla="*/ T32 w 103"/>
                <a:gd name="T34" fmla="+- 0 169 55"/>
                <a:gd name="T35" fmla="*/ 169 h 115"/>
                <a:gd name="T36" fmla="+- 0 2302 2200"/>
                <a:gd name="T37" fmla="*/ T36 w 103"/>
                <a:gd name="T38" fmla="+- 0 91 55"/>
                <a:gd name="T39" fmla="*/ 91 h 115"/>
                <a:gd name="T40" fmla="+- 0 2302 2200"/>
                <a:gd name="T41" fmla="*/ T40 w 103"/>
                <a:gd name="T42" fmla="+- 0 85 55"/>
                <a:gd name="T43" fmla="*/ 85 h 115"/>
                <a:gd name="T44" fmla="+- 0 2300 2200"/>
                <a:gd name="T45" fmla="*/ T44 w 103"/>
                <a:gd name="T46" fmla="+- 0 78 55"/>
                <a:gd name="T47" fmla="*/ 7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03" h="115">
                  <a:moveTo>
                    <a:pt x="100" y="23"/>
                  </a:moveTo>
                  <a:lnTo>
                    <a:pt x="58" y="23"/>
                  </a:lnTo>
                  <a:lnTo>
                    <a:pt x="62" y="24"/>
                  </a:lnTo>
                  <a:lnTo>
                    <a:pt x="67" y="27"/>
                  </a:lnTo>
                  <a:lnTo>
                    <a:pt x="70" y="30"/>
                  </a:lnTo>
                  <a:lnTo>
                    <a:pt x="72" y="37"/>
                  </a:lnTo>
                  <a:lnTo>
                    <a:pt x="73" y="45"/>
                  </a:lnTo>
                  <a:lnTo>
                    <a:pt x="73" y="114"/>
                  </a:lnTo>
                  <a:lnTo>
                    <a:pt x="102" y="114"/>
                  </a:lnTo>
                  <a:lnTo>
                    <a:pt x="102" y="36"/>
                  </a:lnTo>
                  <a:lnTo>
                    <a:pt x="102" y="30"/>
                  </a:lnTo>
                  <a:lnTo>
                    <a:pt x="100" y="2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89" name="Freeform 3975">
              <a:extLst>
                <a:ext uri="{FF2B5EF4-FFF2-40B4-BE49-F238E27FC236}">
                  <a16:creationId xmlns:a16="http://schemas.microsoft.com/office/drawing/2014/main" id="{00000000-0008-0000-0000-000041040000}"/>
                </a:ext>
              </a:extLst>
            </xdr:cNvPr>
            <xdr:cNvSpPr>
              <a:spLocks/>
            </xdr:cNvSpPr>
          </xdr:nvSpPr>
          <xdr:spPr bwMode="auto">
            <a:xfrm>
              <a:off x="2200" y="55"/>
              <a:ext cx="103" cy="115"/>
            </a:xfrm>
            <a:custGeom>
              <a:avLst/>
              <a:gdLst>
                <a:gd name="T0" fmla="+- 0 2271 2200"/>
                <a:gd name="T1" fmla="*/ T0 w 103"/>
                <a:gd name="T2" fmla="+- 0 55 55"/>
                <a:gd name="T3" fmla="*/ 55 h 115"/>
                <a:gd name="T4" fmla="+- 0 2265 2200"/>
                <a:gd name="T5" fmla="*/ T4 w 103"/>
                <a:gd name="T6" fmla="+- 0 55 55"/>
                <a:gd name="T7" fmla="*/ 55 h 115"/>
                <a:gd name="T8" fmla="+- 0 2254 2200"/>
                <a:gd name="T9" fmla="*/ T8 w 103"/>
                <a:gd name="T10" fmla="+- 0 56 55"/>
                <a:gd name="T11" fmla="*/ 56 h 115"/>
                <a:gd name="T12" fmla="+- 0 2244 2200"/>
                <a:gd name="T13" fmla="*/ T12 w 103"/>
                <a:gd name="T14" fmla="+- 0 60 55"/>
                <a:gd name="T15" fmla="*/ 60 h 115"/>
                <a:gd name="T16" fmla="+- 0 2236 2200"/>
                <a:gd name="T17" fmla="*/ T16 w 103"/>
                <a:gd name="T18" fmla="+- 0 66 55"/>
                <a:gd name="T19" fmla="*/ 66 h 115"/>
                <a:gd name="T20" fmla="+- 0 2228 2200"/>
                <a:gd name="T21" fmla="*/ T20 w 103"/>
                <a:gd name="T22" fmla="+- 0 74 55"/>
                <a:gd name="T23" fmla="*/ 74 h 115"/>
                <a:gd name="T24" fmla="+- 0 2299 2200"/>
                <a:gd name="T25" fmla="*/ T24 w 103"/>
                <a:gd name="T26" fmla="+- 0 74 55"/>
                <a:gd name="T27" fmla="*/ 74 h 115"/>
                <a:gd name="T28" fmla="+- 0 2271 2200"/>
                <a:gd name="T29" fmla="*/ T28 w 103"/>
                <a:gd name="T30" fmla="+- 0 55 55"/>
                <a:gd name="T31" fmla="*/ 55 h 115"/>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103" h="115">
                  <a:moveTo>
                    <a:pt x="71" y="0"/>
                  </a:moveTo>
                  <a:lnTo>
                    <a:pt x="65" y="0"/>
                  </a:lnTo>
                  <a:lnTo>
                    <a:pt x="54" y="1"/>
                  </a:lnTo>
                  <a:lnTo>
                    <a:pt x="44" y="5"/>
                  </a:lnTo>
                  <a:lnTo>
                    <a:pt x="36" y="11"/>
                  </a:lnTo>
                  <a:lnTo>
                    <a:pt x="28" y="19"/>
                  </a:lnTo>
                  <a:lnTo>
                    <a:pt x="99" y="19"/>
                  </a:lnTo>
                  <a:lnTo>
                    <a:pt x="7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1090" name="Picture 1089">
              <a:extLst>
                <a:ext uri="{FF2B5EF4-FFF2-40B4-BE49-F238E27FC236}">
                  <a16:creationId xmlns:a16="http://schemas.microsoft.com/office/drawing/2014/main" id="{00000000-0008-0000-0000-00004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368" y="15"/>
              <a:ext cx="672" cy="15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91" name="Picture 1090">
              <a:extLst>
                <a:ext uri="{FF2B5EF4-FFF2-40B4-BE49-F238E27FC236}">
                  <a16:creationId xmlns:a16="http://schemas.microsoft.com/office/drawing/2014/main" id="{00000000-0008-0000-0000-00004304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065" y="0"/>
              <a:ext cx="218" cy="184"/>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039" name="Group 1038">
            <a:extLst>
              <a:ext uri="{FF2B5EF4-FFF2-40B4-BE49-F238E27FC236}">
                <a16:creationId xmlns:a16="http://schemas.microsoft.com/office/drawing/2014/main" id="{00000000-0008-0000-0000-00000F040000}"/>
              </a:ext>
            </a:extLst>
          </xdr:cNvPr>
          <xdr:cNvGrpSpPr>
            <a:grpSpLocks/>
          </xdr:cNvGrpSpPr>
        </xdr:nvGrpSpPr>
        <xdr:grpSpPr bwMode="auto">
          <a:xfrm>
            <a:off x="4" y="243"/>
            <a:ext cx="118" cy="142"/>
            <a:chOff x="4" y="243"/>
            <a:chExt cx="118" cy="142"/>
          </a:xfrm>
        </xdr:grpSpPr>
        <xdr:sp macro="" textlink="">
          <xdr:nvSpPr>
            <xdr:cNvPr id="1085" name="Freeform 3979">
              <a:extLst>
                <a:ext uri="{FF2B5EF4-FFF2-40B4-BE49-F238E27FC236}">
                  <a16:creationId xmlns:a16="http://schemas.microsoft.com/office/drawing/2014/main" id="{00000000-0008-0000-0000-00003D040000}"/>
                </a:ext>
              </a:extLst>
            </xdr:cNvPr>
            <xdr:cNvSpPr>
              <a:spLocks/>
            </xdr:cNvSpPr>
          </xdr:nvSpPr>
          <xdr:spPr bwMode="auto">
            <a:xfrm>
              <a:off x="4" y="243"/>
              <a:ext cx="118" cy="142"/>
            </a:xfrm>
            <a:custGeom>
              <a:avLst/>
              <a:gdLst>
                <a:gd name="T0" fmla="+- 0 64 4"/>
                <a:gd name="T1" fmla="*/ T0 w 118"/>
                <a:gd name="T2" fmla="+- 0 243 243"/>
                <a:gd name="T3" fmla="*/ 243 h 142"/>
                <a:gd name="T4" fmla="+- 0 4 4"/>
                <a:gd name="T5" fmla="*/ T4 w 118"/>
                <a:gd name="T6" fmla="+- 0 243 243"/>
                <a:gd name="T7" fmla="*/ 243 h 142"/>
                <a:gd name="T8" fmla="+- 0 4 4"/>
                <a:gd name="T9" fmla="*/ T8 w 118"/>
                <a:gd name="T10" fmla="+- 0 385 243"/>
                <a:gd name="T11" fmla="*/ 385 h 142"/>
                <a:gd name="T12" fmla="+- 0 55 4"/>
                <a:gd name="T13" fmla="*/ T12 w 118"/>
                <a:gd name="T14" fmla="+- 0 385 243"/>
                <a:gd name="T15" fmla="*/ 385 h 142"/>
                <a:gd name="T16" fmla="+- 0 73 4"/>
                <a:gd name="T17" fmla="*/ T16 w 118"/>
                <a:gd name="T18" fmla="+- 0 383 243"/>
                <a:gd name="T19" fmla="*/ 383 h 142"/>
                <a:gd name="T20" fmla="+- 0 87 4"/>
                <a:gd name="T21" fmla="*/ T20 w 118"/>
                <a:gd name="T22" fmla="+- 0 379 243"/>
                <a:gd name="T23" fmla="*/ 379 h 142"/>
                <a:gd name="T24" fmla="+- 0 98 4"/>
                <a:gd name="T25" fmla="*/ T24 w 118"/>
                <a:gd name="T26" fmla="+- 0 372 243"/>
                <a:gd name="T27" fmla="*/ 372 h 142"/>
                <a:gd name="T28" fmla="+- 0 102 4"/>
                <a:gd name="T29" fmla="*/ T28 w 118"/>
                <a:gd name="T30" fmla="+- 0 368 243"/>
                <a:gd name="T31" fmla="*/ 368 h 142"/>
                <a:gd name="T32" fmla="+- 0 23 4"/>
                <a:gd name="T33" fmla="*/ T32 w 118"/>
                <a:gd name="T34" fmla="+- 0 368 243"/>
                <a:gd name="T35" fmla="*/ 368 h 142"/>
                <a:gd name="T36" fmla="+- 0 23 4"/>
                <a:gd name="T37" fmla="*/ T36 w 118"/>
                <a:gd name="T38" fmla="+- 0 260 243"/>
                <a:gd name="T39" fmla="*/ 260 h 142"/>
                <a:gd name="T40" fmla="+- 0 103 4"/>
                <a:gd name="T41" fmla="*/ T40 w 118"/>
                <a:gd name="T42" fmla="+- 0 260 243"/>
                <a:gd name="T43" fmla="*/ 260 h 142"/>
                <a:gd name="T44" fmla="+- 0 99 4"/>
                <a:gd name="T45" fmla="*/ T44 w 118"/>
                <a:gd name="T46" fmla="+- 0 255 243"/>
                <a:gd name="T47" fmla="*/ 255 h 142"/>
                <a:gd name="T48" fmla="+- 0 93 4"/>
                <a:gd name="T49" fmla="*/ T48 w 118"/>
                <a:gd name="T50" fmla="+- 0 250 243"/>
                <a:gd name="T51" fmla="*/ 250 h 142"/>
                <a:gd name="T52" fmla="+- 0 86 4"/>
                <a:gd name="T53" fmla="*/ T52 w 118"/>
                <a:gd name="T54" fmla="+- 0 247 243"/>
                <a:gd name="T55" fmla="*/ 247 h 142"/>
                <a:gd name="T56" fmla="+- 0 72 4"/>
                <a:gd name="T57" fmla="*/ T56 w 118"/>
                <a:gd name="T58" fmla="+- 0 243 243"/>
                <a:gd name="T59" fmla="*/ 243 h 142"/>
                <a:gd name="T60" fmla="+- 0 64 4"/>
                <a:gd name="T61" fmla="*/ T60 w 118"/>
                <a:gd name="T62" fmla="+- 0 243 243"/>
                <a:gd name="T63" fmla="*/ 243 h 14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118" h="142">
                  <a:moveTo>
                    <a:pt x="60" y="0"/>
                  </a:moveTo>
                  <a:lnTo>
                    <a:pt x="0" y="0"/>
                  </a:lnTo>
                  <a:lnTo>
                    <a:pt x="0" y="142"/>
                  </a:lnTo>
                  <a:lnTo>
                    <a:pt x="51" y="142"/>
                  </a:lnTo>
                  <a:lnTo>
                    <a:pt x="69" y="140"/>
                  </a:lnTo>
                  <a:lnTo>
                    <a:pt x="83" y="136"/>
                  </a:lnTo>
                  <a:lnTo>
                    <a:pt x="94" y="129"/>
                  </a:lnTo>
                  <a:lnTo>
                    <a:pt x="98" y="125"/>
                  </a:lnTo>
                  <a:lnTo>
                    <a:pt x="19" y="125"/>
                  </a:lnTo>
                  <a:lnTo>
                    <a:pt x="19" y="17"/>
                  </a:lnTo>
                  <a:lnTo>
                    <a:pt x="99" y="17"/>
                  </a:lnTo>
                  <a:lnTo>
                    <a:pt x="95" y="12"/>
                  </a:lnTo>
                  <a:lnTo>
                    <a:pt x="89" y="7"/>
                  </a:lnTo>
                  <a:lnTo>
                    <a:pt x="82" y="4"/>
                  </a:lnTo>
                  <a:lnTo>
                    <a:pt x="68" y="0"/>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86" name="Freeform 3980">
              <a:extLst>
                <a:ext uri="{FF2B5EF4-FFF2-40B4-BE49-F238E27FC236}">
                  <a16:creationId xmlns:a16="http://schemas.microsoft.com/office/drawing/2014/main" id="{00000000-0008-0000-0000-00003E040000}"/>
                </a:ext>
              </a:extLst>
            </xdr:cNvPr>
            <xdr:cNvSpPr>
              <a:spLocks/>
            </xdr:cNvSpPr>
          </xdr:nvSpPr>
          <xdr:spPr bwMode="auto">
            <a:xfrm>
              <a:off x="4" y="243"/>
              <a:ext cx="118" cy="142"/>
            </a:xfrm>
            <a:custGeom>
              <a:avLst/>
              <a:gdLst>
                <a:gd name="T0" fmla="+- 0 103 4"/>
                <a:gd name="T1" fmla="*/ T0 w 118"/>
                <a:gd name="T2" fmla="+- 0 260 243"/>
                <a:gd name="T3" fmla="*/ 260 h 142"/>
                <a:gd name="T4" fmla="+- 0 64 4"/>
                <a:gd name="T5" fmla="*/ T4 w 118"/>
                <a:gd name="T6" fmla="+- 0 260 243"/>
                <a:gd name="T7" fmla="*/ 260 h 142"/>
                <a:gd name="T8" fmla="+- 0 72 4"/>
                <a:gd name="T9" fmla="*/ T8 w 118"/>
                <a:gd name="T10" fmla="+- 0 261 243"/>
                <a:gd name="T11" fmla="*/ 261 h 142"/>
                <a:gd name="T12" fmla="+- 0 77 4"/>
                <a:gd name="T13" fmla="*/ T12 w 118"/>
                <a:gd name="T14" fmla="+- 0 262 243"/>
                <a:gd name="T15" fmla="*/ 262 h 142"/>
                <a:gd name="T16" fmla="+- 0 87 4"/>
                <a:gd name="T17" fmla="*/ T16 w 118"/>
                <a:gd name="T18" fmla="+- 0 268 243"/>
                <a:gd name="T19" fmla="*/ 268 h 142"/>
                <a:gd name="T20" fmla="+- 0 94 4"/>
                <a:gd name="T21" fmla="*/ T20 w 118"/>
                <a:gd name="T22" fmla="+- 0 278 243"/>
                <a:gd name="T23" fmla="*/ 278 h 142"/>
                <a:gd name="T24" fmla="+- 0 100 4"/>
                <a:gd name="T25" fmla="*/ T24 w 118"/>
                <a:gd name="T26" fmla="+- 0 293 243"/>
                <a:gd name="T27" fmla="*/ 293 h 142"/>
                <a:gd name="T28" fmla="+- 0 102 4"/>
                <a:gd name="T29" fmla="*/ T28 w 118"/>
                <a:gd name="T30" fmla="+- 0 313 243"/>
                <a:gd name="T31" fmla="*/ 313 h 142"/>
                <a:gd name="T32" fmla="+- 0 101 4"/>
                <a:gd name="T33" fmla="*/ T32 w 118"/>
                <a:gd name="T34" fmla="+- 0 327 243"/>
                <a:gd name="T35" fmla="*/ 327 h 142"/>
                <a:gd name="T36" fmla="+- 0 72 4"/>
                <a:gd name="T37" fmla="*/ T36 w 118"/>
                <a:gd name="T38" fmla="+- 0 368 243"/>
                <a:gd name="T39" fmla="*/ 368 h 142"/>
                <a:gd name="T40" fmla="+- 0 102 4"/>
                <a:gd name="T41" fmla="*/ T40 w 118"/>
                <a:gd name="T42" fmla="+- 0 368 243"/>
                <a:gd name="T43" fmla="*/ 368 h 142"/>
                <a:gd name="T44" fmla="+- 0 121 4"/>
                <a:gd name="T45" fmla="*/ T44 w 118"/>
                <a:gd name="T46" fmla="+- 0 313 243"/>
                <a:gd name="T47" fmla="*/ 313 h 142"/>
                <a:gd name="T48" fmla="+- 0 120 4"/>
                <a:gd name="T49" fmla="*/ T48 w 118"/>
                <a:gd name="T50" fmla="+- 0 295 243"/>
                <a:gd name="T51" fmla="*/ 295 h 142"/>
                <a:gd name="T52" fmla="+- 0 115 4"/>
                <a:gd name="T53" fmla="*/ T52 w 118"/>
                <a:gd name="T54" fmla="+- 0 279 243"/>
                <a:gd name="T55" fmla="*/ 279 h 142"/>
                <a:gd name="T56" fmla="+- 0 109 4"/>
                <a:gd name="T57" fmla="*/ T56 w 118"/>
                <a:gd name="T58" fmla="+- 0 266 243"/>
                <a:gd name="T59" fmla="*/ 266 h 142"/>
                <a:gd name="T60" fmla="+- 0 103 4"/>
                <a:gd name="T61" fmla="*/ T60 w 118"/>
                <a:gd name="T62" fmla="+- 0 260 243"/>
                <a:gd name="T63" fmla="*/ 260 h 14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118" h="142">
                  <a:moveTo>
                    <a:pt x="99" y="17"/>
                  </a:moveTo>
                  <a:lnTo>
                    <a:pt x="60" y="17"/>
                  </a:lnTo>
                  <a:lnTo>
                    <a:pt x="68" y="18"/>
                  </a:lnTo>
                  <a:lnTo>
                    <a:pt x="73" y="19"/>
                  </a:lnTo>
                  <a:lnTo>
                    <a:pt x="83" y="25"/>
                  </a:lnTo>
                  <a:lnTo>
                    <a:pt x="90" y="35"/>
                  </a:lnTo>
                  <a:lnTo>
                    <a:pt x="96" y="50"/>
                  </a:lnTo>
                  <a:lnTo>
                    <a:pt x="98" y="70"/>
                  </a:lnTo>
                  <a:lnTo>
                    <a:pt x="97" y="84"/>
                  </a:lnTo>
                  <a:lnTo>
                    <a:pt x="68" y="125"/>
                  </a:lnTo>
                  <a:lnTo>
                    <a:pt x="98" y="125"/>
                  </a:lnTo>
                  <a:lnTo>
                    <a:pt x="117" y="70"/>
                  </a:lnTo>
                  <a:lnTo>
                    <a:pt x="116" y="52"/>
                  </a:lnTo>
                  <a:lnTo>
                    <a:pt x="111" y="36"/>
                  </a:lnTo>
                  <a:lnTo>
                    <a:pt x="105" y="23"/>
                  </a:lnTo>
                  <a:lnTo>
                    <a:pt x="99" y="1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1040" name="Group 1039">
            <a:extLst>
              <a:ext uri="{FF2B5EF4-FFF2-40B4-BE49-F238E27FC236}">
                <a16:creationId xmlns:a16="http://schemas.microsoft.com/office/drawing/2014/main" id="{00000000-0008-0000-0000-000010040000}"/>
              </a:ext>
            </a:extLst>
          </xdr:cNvPr>
          <xdr:cNvGrpSpPr>
            <a:grpSpLocks/>
          </xdr:cNvGrpSpPr>
        </xdr:nvGrpSpPr>
        <xdr:grpSpPr bwMode="auto">
          <a:xfrm>
            <a:off x="133" y="280"/>
            <a:ext cx="95" cy="108"/>
            <a:chOff x="133" y="280"/>
            <a:chExt cx="95" cy="108"/>
          </a:xfrm>
        </xdr:grpSpPr>
        <xdr:sp macro="" textlink="">
          <xdr:nvSpPr>
            <xdr:cNvPr id="1082" name="Freeform 3982">
              <a:extLst>
                <a:ext uri="{FF2B5EF4-FFF2-40B4-BE49-F238E27FC236}">
                  <a16:creationId xmlns:a16="http://schemas.microsoft.com/office/drawing/2014/main" id="{00000000-0008-0000-0000-00003A040000}"/>
                </a:ext>
              </a:extLst>
            </xdr:cNvPr>
            <xdr:cNvSpPr>
              <a:spLocks/>
            </xdr:cNvSpPr>
          </xdr:nvSpPr>
          <xdr:spPr bwMode="auto">
            <a:xfrm>
              <a:off x="133" y="280"/>
              <a:ext cx="95" cy="108"/>
            </a:xfrm>
            <a:custGeom>
              <a:avLst/>
              <a:gdLst>
                <a:gd name="T0" fmla="+- 0 195 133"/>
                <a:gd name="T1" fmla="*/ T0 w 95"/>
                <a:gd name="T2" fmla="+- 0 280 280"/>
                <a:gd name="T3" fmla="*/ 280 h 108"/>
                <a:gd name="T4" fmla="+- 0 167 133"/>
                <a:gd name="T5" fmla="*/ T4 w 95"/>
                <a:gd name="T6" fmla="+- 0 280 280"/>
                <a:gd name="T7" fmla="*/ 280 h 108"/>
                <a:gd name="T8" fmla="+- 0 155 133"/>
                <a:gd name="T9" fmla="*/ T8 w 95"/>
                <a:gd name="T10" fmla="+- 0 284 280"/>
                <a:gd name="T11" fmla="*/ 284 h 108"/>
                <a:gd name="T12" fmla="+- 0 133 133"/>
                <a:gd name="T13" fmla="*/ T12 w 95"/>
                <a:gd name="T14" fmla="+- 0 334 280"/>
                <a:gd name="T15" fmla="*/ 334 h 108"/>
                <a:gd name="T16" fmla="+- 0 137 133"/>
                <a:gd name="T17" fmla="*/ T16 w 95"/>
                <a:gd name="T18" fmla="+- 0 356 280"/>
                <a:gd name="T19" fmla="*/ 356 h 108"/>
                <a:gd name="T20" fmla="+- 0 146 133"/>
                <a:gd name="T21" fmla="*/ T20 w 95"/>
                <a:gd name="T22" fmla="+- 0 373 280"/>
                <a:gd name="T23" fmla="*/ 373 h 108"/>
                <a:gd name="T24" fmla="+- 0 162 133"/>
                <a:gd name="T25" fmla="*/ T24 w 95"/>
                <a:gd name="T26" fmla="+- 0 383 280"/>
                <a:gd name="T27" fmla="*/ 383 h 108"/>
                <a:gd name="T28" fmla="+- 0 182 133"/>
                <a:gd name="T29" fmla="*/ T28 w 95"/>
                <a:gd name="T30" fmla="+- 0 387 280"/>
                <a:gd name="T31" fmla="*/ 387 h 108"/>
                <a:gd name="T32" fmla="+- 0 198 133"/>
                <a:gd name="T33" fmla="*/ T32 w 95"/>
                <a:gd name="T34" fmla="+- 0 385 280"/>
                <a:gd name="T35" fmla="*/ 385 h 108"/>
                <a:gd name="T36" fmla="+- 0 211 133"/>
                <a:gd name="T37" fmla="*/ T36 w 95"/>
                <a:gd name="T38" fmla="+- 0 378 280"/>
                <a:gd name="T39" fmla="*/ 378 h 108"/>
                <a:gd name="T40" fmla="+- 0 217 133"/>
                <a:gd name="T41" fmla="*/ T40 w 95"/>
                <a:gd name="T42" fmla="+- 0 372 280"/>
                <a:gd name="T43" fmla="*/ 372 h 108"/>
                <a:gd name="T44" fmla="+- 0 182 133"/>
                <a:gd name="T45" fmla="*/ T44 w 95"/>
                <a:gd name="T46" fmla="+- 0 372 280"/>
                <a:gd name="T47" fmla="*/ 372 h 108"/>
                <a:gd name="T48" fmla="+- 0 170 133"/>
                <a:gd name="T49" fmla="*/ T48 w 95"/>
                <a:gd name="T50" fmla="+- 0 370 280"/>
                <a:gd name="T51" fmla="*/ 370 h 108"/>
                <a:gd name="T52" fmla="+- 0 161 133"/>
                <a:gd name="T53" fmla="*/ T52 w 95"/>
                <a:gd name="T54" fmla="+- 0 364 280"/>
                <a:gd name="T55" fmla="*/ 364 h 108"/>
                <a:gd name="T56" fmla="+- 0 154 133"/>
                <a:gd name="T57" fmla="*/ T56 w 95"/>
                <a:gd name="T58" fmla="+- 0 353 280"/>
                <a:gd name="T59" fmla="*/ 353 h 108"/>
                <a:gd name="T60" fmla="+- 0 151 133"/>
                <a:gd name="T61" fmla="*/ T60 w 95"/>
                <a:gd name="T62" fmla="+- 0 338 280"/>
                <a:gd name="T63" fmla="*/ 338 h 108"/>
                <a:gd name="T64" fmla="+- 0 228 133"/>
                <a:gd name="T65" fmla="*/ T64 w 95"/>
                <a:gd name="T66" fmla="+- 0 338 280"/>
                <a:gd name="T67" fmla="*/ 338 h 108"/>
                <a:gd name="T68" fmla="+- 0 228 133"/>
                <a:gd name="T69" fmla="*/ T68 w 95"/>
                <a:gd name="T70" fmla="+- 0 336 280"/>
                <a:gd name="T71" fmla="*/ 336 h 108"/>
                <a:gd name="T72" fmla="+- 0 228 133"/>
                <a:gd name="T73" fmla="*/ T72 w 95"/>
                <a:gd name="T74" fmla="+- 0 333 280"/>
                <a:gd name="T75" fmla="*/ 333 h 108"/>
                <a:gd name="T76" fmla="+- 0 227 133"/>
                <a:gd name="T77" fmla="*/ T76 w 95"/>
                <a:gd name="T78" fmla="+- 0 323 280"/>
                <a:gd name="T79" fmla="*/ 323 h 108"/>
                <a:gd name="T80" fmla="+- 0 152 133"/>
                <a:gd name="T81" fmla="*/ T80 w 95"/>
                <a:gd name="T82" fmla="+- 0 323 280"/>
                <a:gd name="T83" fmla="*/ 323 h 108"/>
                <a:gd name="T84" fmla="+- 0 155 133"/>
                <a:gd name="T85" fmla="*/ T84 w 95"/>
                <a:gd name="T86" fmla="+- 0 311 280"/>
                <a:gd name="T87" fmla="*/ 311 h 108"/>
                <a:gd name="T88" fmla="+- 0 161 133"/>
                <a:gd name="T89" fmla="*/ T88 w 95"/>
                <a:gd name="T90" fmla="+- 0 302 280"/>
                <a:gd name="T91" fmla="*/ 302 h 108"/>
                <a:gd name="T92" fmla="+- 0 170 133"/>
                <a:gd name="T93" fmla="*/ T92 w 95"/>
                <a:gd name="T94" fmla="+- 0 296 280"/>
                <a:gd name="T95" fmla="*/ 296 h 108"/>
                <a:gd name="T96" fmla="+- 0 181 133"/>
                <a:gd name="T97" fmla="*/ T96 w 95"/>
                <a:gd name="T98" fmla="+- 0 294 280"/>
                <a:gd name="T99" fmla="*/ 294 h 108"/>
                <a:gd name="T100" fmla="+- 0 215 133"/>
                <a:gd name="T101" fmla="*/ T100 w 95"/>
                <a:gd name="T102" fmla="+- 0 294 280"/>
                <a:gd name="T103" fmla="*/ 294 h 108"/>
                <a:gd name="T104" fmla="+- 0 206 133"/>
                <a:gd name="T105" fmla="*/ T104 w 95"/>
                <a:gd name="T106" fmla="+- 0 284 280"/>
                <a:gd name="T107" fmla="*/ 284 h 108"/>
                <a:gd name="T108" fmla="+- 0 195 133"/>
                <a:gd name="T109" fmla="*/ T108 w 95"/>
                <a:gd name="T110" fmla="+- 0 280 280"/>
                <a:gd name="T111" fmla="*/ 280 h 10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95" h="108">
                  <a:moveTo>
                    <a:pt x="62" y="0"/>
                  </a:moveTo>
                  <a:lnTo>
                    <a:pt x="34" y="0"/>
                  </a:lnTo>
                  <a:lnTo>
                    <a:pt x="22" y="4"/>
                  </a:lnTo>
                  <a:lnTo>
                    <a:pt x="0" y="54"/>
                  </a:lnTo>
                  <a:lnTo>
                    <a:pt x="4" y="76"/>
                  </a:lnTo>
                  <a:lnTo>
                    <a:pt x="13" y="93"/>
                  </a:lnTo>
                  <a:lnTo>
                    <a:pt x="29" y="103"/>
                  </a:lnTo>
                  <a:lnTo>
                    <a:pt x="49" y="107"/>
                  </a:lnTo>
                  <a:lnTo>
                    <a:pt x="65" y="105"/>
                  </a:lnTo>
                  <a:lnTo>
                    <a:pt x="78" y="98"/>
                  </a:lnTo>
                  <a:lnTo>
                    <a:pt x="84" y="92"/>
                  </a:lnTo>
                  <a:lnTo>
                    <a:pt x="49" y="92"/>
                  </a:lnTo>
                  <a:lnTo>
                    <a:pt x="37" y="90"/>
                  </a:lnTo>
                  <a:lnTo>
                    <a:pt x="28" y="84"/>
                  </a:lnTo>
                  <a:lnTo>
                    <a:pt x="21" y="73"/>
                  </a:lnTo>
                  <a:lnTo>
                    <a:pt x="18" y="58"/>
                  </a:lnTo>
                  <a:lnTo>
                    <a:pt x="95" y="58"/>
                  </a:lnTo>
                  <a:lnTo>
                    <a:pt x="95" y="56"/>
                  </a:lnTo>
                  <a:lnTo>
                    <a:pt x="95" y="53"/>
                  </a:lnTo>
                  <a:lnTo>
                    <a:pt x="94" y="43"/>
                  </a:lnTo>
                  <a:lnTo>
                    <a:pt x="19" y="43"/>
                  </a:lnTo>
                  <a:lnTo>
                    <a:pt x="22" y="31"/>
                  </a:lnTo>
                  <a:lnTo>
                    <a:pt x="28" y="22"/>
                  </a:lnTo>
                  <a:lnTo>
                    <a:pt x="37" y="16"/>
                  </a:lnTo>
                  <a:lnTo>
                    <a:pt x="48" y="14"/>
                  </a:lnTo>
                  <a:lnTo>
                    <a:pt x="82" y="14"/>
                  </a:lnTo>
                  <a:lnTo>
                    <a:pt x="73" y="4"/>
                  </a:lnTo>
                  <a:lnTo>
                    <a:pt x="6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83" name="Freeform 3983">
              <a:extLst>
                <a:ext uri="{FF2B5EF4-FFF2-40B4-BE49-F238E27FC236}">
                  <a16:creationId xmlns:a16="http://schemas.microsoft.com/office/drawing/2014/main" id="{00000000-0008-0000-0000-00003B040000}"/>
                </a:ext>
              </a:extLst>
            </xdr:cNvPr>
            <xdr:cNvSpPr>
              <a:spLocks/>
            </xdr:cNvSpPr>
          </xdr:nvSpPr>
          <xdr:spPr bwMode="auto">
            <a:xfrm>
              <a:off x="133" y="280"/>
              <a:ext cx="95" cy="108"/>
            </a:xfrm>
            <a:custGeom>
              <a:avLst/>
              <a:gdLst>
                <a:gd name="T0" fmla="+- 0 209 133"/>
                <a:gd name="T1" fmla="*/ T0 w 95"/>
                <a:gd name="T2" fmla="+- 0 351 280"/>
                <a:gd name="T3" fmla="*/ 351 h 108"/>
                <a:gd name="T4" fmla="+- 0 204 133"/>
                <a:gd name="T5" fmla="*/ T4 w 95"/>
                <a:gd name="T6" fmla="+- 0 366 280"/>
                <a:gd name="T7" fmla="*/ 366 h 108"/>
                <a:gd name="T8" fmla="+- 0 195 133"/>
                <a:gd name="T9" fmla="*/ T8 w 95"/>
                <a:gd name="T10" fmla="+- 0 372 280"/>
                <a:gd name="T11" fmla="*/ 372 h 108"/>
                <a:gd name="T12" fmla="+- 0 217 133"/>
                <a:gd name="T13" fmla="*/ T12 w 95"/>
                <a:gd name="T14" fmla="+- 0 372 280"/>
                <a:gd name="T15" fmla="*/ 372 h 108"/>
                <a:gd name="T16" fmla="+- 0 221 133"/>
                <a:gd name="T17" fmla="*/ T16 w 95"/>
                <a:gd name="T18" fmla="+- 0 368 280"/>
                <a:gd name="T19" fmla="*/ 368 h 108"/>
                <a:gd name="T20" fmla="+- 0 227 133"/>
                <a:gd name="T21" fmla="*/ T20 w 95"/>
                <a:gd name="T22" fmla="+- 0 354 280"/>
                <a:gd name="T23" fmla="*/ 354 h 108"/>
                <a:gd name="T24" fmla="+- 0 209 133"/>
                <a:gd name="T25" fmla="*/ T24 w 95"/>
                <a:gd name="T26" fmla="+- 0 351 280"/>
                <a:gd name="T27" fmla="*/ 351 h 108"/>
              </a:gdLst>
              <a:ahLst/>
              <a:cxnLst>
                <a:cxn ang="0">
                  <a:pos x="T1" y="T3"/>
                </a:cxn>
                <a:cxn ang="0">
                  <a:pos x="T5" y="T7"/>
                </a:cxn>
                <a:cxn ang="0">
                  <a:pos x="T9" y="T11"/>
                </a:cxn>
                <a:cxn ang="0">
                  <a:pos x="T13" y="T15"/>
                </a:cxn>
                <a:cxn ang="0">
                  <a:pos x="T17" y="T19"/>
                </a:cxn>
                <a:cxn ang="0">
                  <a:pos x="T21" y="T23"/>
                </a:cxn>
                <a:cxn ang="0">
                  <a:pos x="T25" y="T27"/>
                </a:cxn>
              </a:cxnLst>
              <a:rect l="0" t="0" r="r" b="b"/>
              <a:pathLst>
                <a:path w="95" h="108">
                  <a:moveTo>
                    <a:pt x="76" y="71"/>
                  </a:moveTo>
                  <a:lnTo>
                    <a:pt x="71" y="86"/>
                  </a:lnTo>
                  <a:lnTo>
                    <a:pt x="62" y="92"/>
                  </a:lnTo>
                  <a:lnTo>
                    <a:pt x="84" y="92"/>
                  </a:lnTo>
                  <a:lnTo>
                    <a:pt x="88" y="88"/>
                  </a:lnTo>
                  <a:lnTo>
                    <a:pt x="94" y="74"/>
                  </a:lnTo>
                  <a:lnTo>
                    <a:pt x="76" y="7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84" name="Freeform 3984">
              <a:extLst>
                <a:ext uri="{FF2B5EF4-FFF2-40B4-BE49-F238E27FC236}">
                  <a16:creationId xmlns:a16="http://schemas.microsoft.com/office/drawing/2014/main" id="{00000000-0008-0000-0000-00003C040000}"/>
                </a:ext>
              </a:extLst>
            </xdr:cNvPr>
            <xdr:cNvSpPr>
              <a:spLocks/>
            </xdr:cNvSpPr>
          </xdr:nvSpPr>
          <xdr:spPr bwMode="auto">
            <a:xfrm>
              <a:off x="133" y="280"/>
              <a:ext cx="95" cy="108"/>
            </a:xfrm>
            <a:custGeom>
              <a:avLst/>
              <a:gdLst>
                <a:gd name="T0" fmla="+- 0 215 133"/>
                <a:gd name="T1" fmla="*/ T0 w 95"/>
                <a:gd name="T2" fmla="+- 0 294 280"/>
                <a:gd name="T3" fmla="*/ 294 h 108"/>
                <a:gd name="T4" fmla="+- 0 190 133"/>
                <a:gd name="T5" fmla="*/ T4 w 95"/>
                <a:gd name="T6" fmla="+- 0 294 280"/>
                <a:gd name="T7" fmla="*/ 294 h 108"/>
                <a:gd name="T8" fmla="+- 0 197 133"/>
                <a:gd name="T9" fmla="*/ T8 w 95"/>
                <a:gd name="T10" fmla="+- 0 297 280"/>
                <a:gd name="T11" fmla="*/ 297 h 108"/>
                <a:gd name="T12" fmla="+- 0 203 133"/>
                <a:gd name="T13" fmla="*/ T12 w 95"/>
                <a:gd name="T14" fmla="+- 0 304 280"/>
                <a:gd name="T15" fmla="*/ 304 h 108"/>
                <a:gd name="T16" fmla="+- 0 206 133"/>
                <a:gd name="T17" fmla="*/ T16 w 95"/>
                <a:gd name="T18" fmla="+- 0 308 280"/>
                <a:gd name="T19" fmla="*/ 308 h 108"/>
                <a:gd name="T20" fmla="+- 0 209 133"/>
                <a:gd name="T21" fmla="*/ T20 w 95"/>
                <a:gd name="T22" fmla="+- 0 315 280"/>
                <a:gd name="T23" fmla="*/ 315 h 108"/>
                <a:gd name="T24" fmla="+- 0 209 133"/>
                <a:gd name="T25" fmla="*/ T24 w 95"/>
                <a:gd name="T26" fmla="+- 0 323 280"/>
                <a:gd name="T27" fmla="*/ 323 h 108"/>
                <a:gd name="T28" fmla="+- 0 227 133"/>
                <a:gd name="T29" fmla="*/ T28 w 95"/>
                <a:gd name="T30" fmla="+- 0 323 280"/>
                <a:gd name="T31" fmla="*/ 323 h 108"/>
                <a:gd name="T32" fmla="+- 0 227 133"/>
                <a:gd name="T33" fmla="*/ T32 w 95"/>
                <a:gd name="T34" fmla="+- 0 321 280"/>
                <a:gd name="T35" fmla="*/ 321 h 108"/>
                <a:gd name="T36" fmla="+- 0 225 133"/>
                <a:gd name="T37" fmla="*/ T36 w 95"/>
                <a:gd name="T38" fmla="+- 0 310 280"/>
                <a:gd name="T39" fmla="*/ 310 h 108"/>
                <a:gd name="T40" fmla="+- 0 221 133"/>
                <a:gd name="T41" fmla="*/ T40 w 95"/>
                <a:gd name="T42" fmla="+- 0 301 280"/>
                <a:gd name="T43" fmla="*/ 301 h 108"/>
                <a:gd name="T44" fmla="+- 0 215 133"/>
                <a:gd name="T45" fmla="*/ T44 w 95"/>
                <a:gd name="T46" fmla="+- 0 294 280"/>
                <a:gd name="T47" fmla="*/ 294 h 10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5" h="108">
                  <a:moveTo>
                    <a:pt x="82" y="14"/>
                  </a:moveTo>
                  <a:lnTo>
                    <a:pt x="57" y="14"/>
                  </a:lnTo>
                  <a:lnTo>
                    <a:pt x="64" y="17"/>
                  </a:lnTo>
                  <a:lnTo>
                    <a:pt x="70" y="24"/>
                  </a:lnTo>
                  <a:lnTo>
                    <a:pt x="73" y="28"/>
                  </a:lnTo>
                  <a:lnTo>
                    <a:pt x="76" y="35"/>
                  </a:lnTo>
                  <a:lnTo>
                    <a:pt x="76" y="43"/>
                  </a:lnTo>
                  <a:lnTo>
                    <a:pt x="94" y="43"/>
                  </a:lnTo>
                  <a:lnTo>
                    <a:pt x="94" y="41"/>
                  </a:lnTo>
                  <a:lnTo>
                    <a:pt x="92" y="30"/>
                  </a:lnTo>
                  <a:lnTo>
                    <a:pt x="88" y="21"/>
                  </a:lnTo>
                  <a:lnTo>
                    <a:pt x="82" y="1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1041" name="Group 1040">
            <a:extLst>
              <a:ext uri="{FF2B5EF4-FFF2-40B4-BE49-F238E27FC236}">
                <a16:creationId xmlns:a16="http://schemas.microsoft.com/office/drawing/2014/main" id="{00000000-0008-0000-0000-000011040000}"/>
              </a:ext>
            </a:extLst>
          </xdr:cNvPr>
          <xdr:cNvGrpSpPr>
            <a:grpSpLocks/>
          </xdr:cNvGrpSpPr>
        </xdr:nvGrpSpPr>
        <xdr:grpSpPr bwMode="auto">
          <a:xfrm>
            <a:off x="245" y="280"/>
            <a:ext cx="90" cy="145"/>
            <a:chOff x="245" y="280"/>
            <a:chExt cx="90" cy="145"/>
          </a:xfrm>
        </xdr:grpSpPr>
        <xdr:sp macro="" textlink="">
          <xdr:nvSpPr>
            <xdr:cNvPr id="1078" name="Freeform 3986">
              <a:extLst>
                <a:ext uri="{FF2B5EF4-FFF2-40B4-BE49-F238E27FC236}">
                  <a16:creationId xmlns:a16="http://schemas.microsoft.com/office/drawing/2014/main" id="{00000000-0008-0000-0000-000036040000}"/>
                </a:ext>
              </a:extLst>
            </xdr:cNvPr>
            <xdr:cNvSpPr>
              <a:spLocks/>
            </xdr:cNvSpPr>
          </xdr:nvSpPr>
          <xdr:spPr bwMode="auto">
            <a:xfrm>
              <a:off x="245" y="280"/>
              <a:ext cx="90" cy="145"/>
            </a:xfrm>
            <a:custGeom>
              <a:avLst/>
              <a:gdLst>
                <a:gd name="T0" fmla="+- 0 261 245"/>
                <a:gd name="T1" fmla="*/ T0 w 90"/>
                <a:gd name="T2" fmla="+- 0 282 280"/>
                <a:gd name="T3" fmla="*/ 282 h 145"/>
                <a:gd name="T4" fmla="+- 0 245 245"/>
                <a:gd name="T5" fmla="*/ T4 w 90"/>
                <a:gd name="T6" fmla="+- 0 282 280"/>
                <a:gd name="T7" fmla="*/ 282 h 145"/>
                <a:gd name="T8" fmla="+- 0 245 245"/>
                <a:gd name="T9" fmla="*/ T8 w 90"/>
                <a:gd name="T10" fmla="+- 0 424 280"/>
                <a:gd name="T11" fmla="*/ 424 h 145"/>
                <a:gd name="T12" fmla="+- 0 262 245"/>
                <a:gd name="T13" fmla="*/ T12 w 90"/>
                <a:gd name="T14" fmla="+- 0 424 280"/>
                <a:gd name="T15" fmla="*/ 424 h 145"/>
                <a:gd name="T16" fmla="+- 0 262 245"/>
                <a:gd name="T17" fmla="*/ T16 w 90"/>
                <a:gd name="T18" fmla="+- 0 374 280"/>
                <a:gd name="T19" fmla="*/ 374 h 145"/>
                <a:gd name="T20" fmla="+- 0 319 245"/>
                <a:gd name="T21" fmla="*/ T20 w 90"/>
                <a:gd name="T22" fmla="+- 0 374 280"/>
                <a:gd name="T23" fmla="*/ 374 h 145"/>
                <a:gd name="T24" fmla="+- 0 321 245"/>
                <a:gd name="T25" fmla="*/ T24 w 90"/>
                <a:gd name="T26" fmla="+- 0 372 280"/>
                <a:gd name="T27" fmla="*/ 372 h 145"/>
                <a:gd name="T28" fmla="+- 0 288 245"/>
                <a:gd name="T29" fmla="*/ T28 w 90"/>
                <a:gd name="T30" fmla="+- 0 372 280"/>
                <a:gd name="T31" fmla="*/ 372 h 145"/>
                <a:gd name="T32" fmla="+- 0 278 245"/>
                <a:gd name="T33" fmla="*/ T32 w 90"/>
                <a:gd name="T34" fmla="+- 0 370 280"/>
                <a:gd name="T35" fmla="*/ 370 h 145"/>
                <a:gd name="T36" fmla="+- 0 269 245"/>
                <a:gd name="T37" fmla="*/ T36 w 90"/>
                <a:gd name="T38" fmla="+- 0 363 280"/>
                <a:gd name="T39" fmla="*/ 363 h 145"/>
                <a:gd name="T40" fmla="+- 0 263 245"/>
                <a:gd name="T41" fmla="*/ T40 w 90"/>
                <a:gd name="T42" fmla="+- 0 351 280"/>
                <a:gd name="T43" fmla="*/ 351 h 145"/>
                <a:gd name="T44" fmla="+- 0 261 245"/>
                <a:gd name="T45" fmla="*/ T44 w 90"/>
                <a:gd name="T46" fmla="+- 0 334 280"/>
                <a:gd name="T47" fmla="*/ 334 h 145"/>
                <a:gd name="T48" fmla="+- 0 261 245"/>
                <a:gd name="T49" fmla="*/ T48 w 90"/>
                <a:gd name="T50" fmla="+- 0 321 280"/>
                <a:gd name="T51" fmla="*/ 321 h 145"/>
                <a:gd name="T52" fmla="+- 0 264 245"/>
                <a:gd name="T53" fmla="*/ T52 w 90"/>
                <a:gd name="T54" fmla="+- 0 311 280"/>
                <a:gd name="T55" fmla="*/ 311 h 145"/>
                <a:gd name="T56" fmla="+- 0 275 245"/>
                <a:gd name="T57" fmla="*/ T56 w 90"/>
                <a:gd name="T58" fmla="+- 0 297 280"/>
                <a:gd name="T59" fmla="*/ 297 h 145"/>
                <a:gd name="T60" fmla="+- 0 278 245"/>
                <a:gd name="T61" fmla="*/ T60 w 90"/>
                <a:gd name="T62" fmla="+- 0 295 280"/>
                <a:gd name="T63" fmla="*/ 295 h 145"/>
                <a:gd name="T64" fmla="+- 0 261 245"/>
                <a:gd name="T65" fmla="*/ T64 w 90"/>
                <a:gd name="T66" fmla="+- 0 295 280"/>
                <a:gd name="T67" fmla="*/ 295 h 145"/>
                <a:gd name="T68" fmla="+- 0 261 245"/>
                <a:gd name="T69" fmla="*/ T68 w 90"/>
                <a:gd name="T70" fmla="+- 0 282 280"/>
                <a:gd name="T71" fmla="*/ 282 h 14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Lst>
              <a:rect l="0" t="0" r="r" b="b"/>
              <a:pathLst>
                <a:path w="90" h="145">
                  <a:moveTo>
                    <a:pt x="16" y="2"/>
                  </a:moveTo>
                  <a:lnTo>
                    <a:pt x="0" y="2"/>
                  </a:lnTo>
                  <a:lnTo>
                    <a:pt x="0" y="144"/>
                  </a:lnTo>
                  <a:lnTo>
                    <a:pt x="17" y="144"/>
                  </a:lnTo>
                  <a:lnTo>
                    <a:pt x="17" y="94"/>
                  </a:lnTo>
                  <a:lnTo>
                    <a:pt x="74" y="94"/>
                  </a:lnTo>
                  <a:lnTo>
                    <a:pt x="76" y="92"/>
                  </a:lnTo>
                  <a:lnTo>
                    <a:pt x="43" y="92"/>
                  </a:lnTo>
                  <a:lnTo>
                    <a:pt x="33" y="90"/>
                  </a:lnTo>
                  <a:lnTo>
                    <a:pt x="24" y="83"/>
                  </a:lnTo>
                  <a:lnTo>
                    <a:pt x="18" y="71"/>
                  </a:lnTo>
                  <a:lnTo>
                    <a:pt x="16" y="54"/>
                  </a:lnTo>
                  <a:lnTo>
                    <a:pt x="16" y="41"/>
                  </a:lnTo>
                  <a:lnTo>
                    <a:pt x="19" y="31"/>
                  </a:lnTo>
                  <a:lnTo>
                    <a:pt x="30" y="17"/>
                  </a:lnTo>
                  <a:lnTo>
                    <a:pt x="33" y="15"/>
                  </a:lnTo>
                  <a:lnTo>
                    <a:pt x="16" y="15"/>
                  </a:lnTo>
                  <a:lnTo>
                    <a:pt x="16" y="2"/>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79" name="Freeform 3987">
              <a:extLst>
                <a:ext uri="{FF2B5EF4-FFF2-40B4-BE49-F238E27FC236}">
                  <a16:creationId xmlns:a16="http://schemas.microsoft.com/office/drawing/2014/main" id="{00000000-0008-0000-0000-000037040000}"/>
                </a:ext>
              </a:extLst>
            </xdr:cNvPr>
            <xdr:cNvSpPr>
              <a:spLocks/>
            </xdr:cNvSpPr>
          </xdr:nvSpPr>
          <xdr:spPr bwMode="auto">
            <a:xfrm>
              <a:off x="245" y="280"/>
              <a:ext cx="90" cy="145"/>
            </a:xfrm>
            <a:custGeom>
              <a:avLst/>
              <a:gdLst>
                <a:gd name="T0" fmla="+- 0 319 245"/>
                <a:gd name="T1" fmla="*/ T0 w 90"/>
                <a:gd name="T2" fmla="+- 0 374 280"/>
                <a:gd name="T3" fmla="*/ 374 h 145"/>
                <a:gd name="T4" fmla="+- 0 262 245"/>
                <a:gd name="T5" fmla="*/ T4 w 90"/>
                <a:gd name="T6" fmla="+- 0 374 280"/>
                <a:gd name="T7" fmla="*/ 374 h 145"/>
                <a:gd name="T8" fmla="+- 0 268 245"/>
                <a:gd name="T9" fmla="*/ T8 w 90"/>
                <a:gd name="T10" fmla="+- 0 382 280"/>
                <a:gd name="T11" fmla="*/ 382 h 145"/>
                <a:gd name="T12" fmla="+- 0 278 245"/>
                <a:gd name="T13" fmla="*/ T12 w 90"/>
                <a:gd name="T14" fmla="+- 0 387 280"/>
                <a:gd name="T15" fmla="*/ 387 h 145"/>
                <a:gd name="T16" fmla="+- 0 289 245"/>
                <a:gd name="T17" fmla="*/ T16 w 90"/>
                <a:gd name="T18" fmla="+- 0 387 280"/>
                <a:gd name="T19" fmla="*/ 387 h 145"/>
                <a:gd name="T20" fmla="+- 0 301 245"/>
                <a:gd name="T21" fmla="*/ T20 w 90"/>
                <a:gd name="T22" fmla="+- 0 385 280"/>
                <a:gd name="T23" fmla="*/ 385 h 145"/>
                <a:gd name="T24" fmla="+- 0 312 245"/>
                <a:gd name="T25" fmla="*/ T24 w 90"/>
                <a:gd name="T26" fmla="+- 0 380 280"/>
                <a:gd name="T27" fmla="*/ 380 h 145"/>
                <a:gd name="T28" fmla="+- 0 319 245"/>
                <a:gd name="T29" fmla="*/ T28 w 90"/>
                <a:gd name="T30" fmla="+- 0 374 280"/>
                <a:gd name="T31" fmla="*/ 374 h 145"/>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0" h="145">
                  <a:moveTo>
                    <a:pt x="74" y="94"/>
                  </a:moveTo>
                  <a:lnTo>
                    <a:pt x="17" y="94"/>
                  </a:lnTo>
                  <a:lnTo>
                    <a:pt x="23" y="102"/>
                  </a:lnTo>
                  <a:lnTo>
                    <a:pt x="33" y="107"/>
                  </a:lnTo>
                  <a:lnTo>
                    <a:pt x="44" y="107"/>
                  </a:lnTo>
                  <a:lnTo>
                    <a:pt x="56" y="105"/>
                  </a:lnTo>
                  <a:lnTo>
                    <a:pt x="67" y="100"/>
                  </a:lnTo>
                  <a:lnTo>
                    <a:pt x="74" y="9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80" name="Freeform 3988">
              <a:extLst>
                <a:ext uri="{FF2B5EF4-FFF2-40B4-BE49-F238E27FC236}">
                  <a16:creationId xmlns:a16="http://schemas.microsoft.com/office/drawing/2014/main" id="{00000000-0008-0000-0000-000038040000}"/>
                </a:ext>
              </a:extLst>
            </xdr:cNvPr>
            <xdr:cNvSpPr>
              <a:spLocks/>
            </xdr:cNvSpPr>
          </xdr:nvSpPr>
          <xdr:spPr bwMode="auto">
            <a:xfrm>
              <a:off x="245" y="280"/>
              <a:ext cx="90" cy="145"/>
            </a:xfrm>
            <a:custGeom>
              <a:avLst/>
              <a:gdLst>
                <a:gd name="T0" fmla="+- 0 321 245"/>
                <a:gd name="T1" fmla="*/ T0 w 90"/>
                <a:gd name="T2" fmla="+- 0 293 280"/>
                <a:gd name="T3" fmla="*/ 293 h 145"/>
                <a:gd name="T4" fmla="+- 0 289 245"/>
                <a:gd name="T5" fmla="*/ T4 w 90"/>
                <a:gd name="T6" fmla="+- 0 293 280"/>
                <a:gd name="T7" fmla="*/ 293 h 145"/>
                <a:gd name="T8" fmla="+- 0 300 245"/>
                <a:gd name="T9" fmla="*/ T8 w 90"/>
                <a:gd name="T10" fmla="+- 0 296 280"/>
                <a:gd name="T11" fmla="*/ 296 h 145"/>
                <a:gd name="T12" fmla="+- 0 308 245"/>
                <a:gd name="T13" fmla="*/ T12 w 90"/>
                <a:gd name="T14" fmla="+- 0 303 280"/>
                <a:gd name="T15" fmla="*/ 303 h 145"/>
                <a:gd name="T16" fmla="+- 0 314 245"/>
                <a:gd name="T17" fmla="*/ T16 w 90"/>
                <a:gd name="T18" fmla="+- 0 315 280"/>
                <a:gd name="T19" fmla="*/ 315 h 145"/>
                <a:gd name="T20" fmla="+- 0 316 245"/>
                <a:gd name="T21" fmla="*/ T20 w 90"/>
                <a:gd name="T22" fmla="+- 0 332 280"/>
                <a:gd name="T23" fmla="*/ 332 h 145"/>
                <a:gd name="T24" fmla="+- 0 314 245"/>
                <a:gd name="T25" fmla="*/ T24 w 90"/>
                <a:gd name="T26" fmla="+- 0 350 280"/>
                <a:gd name="T27" fmla="*/ 350 h 145"/>
                <a:gd name="T28" fmla="+- 0 308 245"/>
                <a:gd name="T29" fmla="*/ T28 w 90"/>
                <a:gd name="T30" fmla="+- 0 363 280"/>
                <a:gd name="T31" fmla="*/ 363 h 145"/>
                <a:gd name="T32" fmla="+- 0 299 245"/>
                <a:gd name="T33" fmla="*/ T32 w 90"/>
                <a:gd name="T34" fmla="+- 0 370 280"/>
                <a:gd name="T35" fmla="*/ 370 h 145"/>
                <a:gd name="T36" fmla="+- 0 288 245"/>
                <a:gd name="T37" fmla="*/ T36 w 90"/>
                <a:gd name="T38" fmla="+- 0 372 280"/>
                <a:gd name="T39" fmla="*/ 372 h 145"/>
                <a:gd name="T40" fmla="+- 0 321 245"/>
                <a:gd name="T41" fmla="*/ T40 w 90"/>
                <a:gd name="T42" fmla="+- 0 372 280"/>
                <a:gd name="T43" fmla="*/ 372 h 145"/>
                <a:gd name="T44" fmla="+- 0 321 245"/>
                <a:gd name="T45" fmla="*/ T44 w 90"/>
                <a:gd name="T46" fmla="+- 0 372 280"/>
                <a:gd name="T47" fmla="*/ 372 h 145"/>
                <a:gd name="T48" fmla="+- 0 328 245"/>
                <a:gd name="T49" fmla="*/ T48 w 90"/>
                <a:gd name="T50" fmla="+- 0 361 280"/>
                <a:gd name="T51" fmla="*/ 361 h 145"/>
                <a:gd name="T52" fmla="+- 0 332 245"/>
                <a:gd name="T53" fmla="*/ T52 w 90"/>
                <a:gd name="T54" fmla="+- 0 352 280"/>
                <a:gd name="T55" fmla="*/ 352 h 145"/>
                <a:gd name="T56" fmla="+- 0 334 245"/>
                <a:gd name="T57" fmla="*/ T56 w 90"/>
                <a:gd name="T58" fmla="+- 0 343 280"/>
                <a:gd name="T59" fmla="*/ 343 h 145"/>
                <a:gd name="T60" fmla="+- 0 334 245"/>
                <a:gd name="T61" fmla="*/ T60 w 90"/>
                <a:gd name="T62" fmla="+- 0 332 280"/>
                <a:gd name="T63" fmla="*/ 332 h 145"/>
                <a:gd name="T64" fmla="+- 0 331 245"/>
                <a:gd name="T65" fmla="*/ T64 w 90"/>
                <a:gd name="T66" fmla="+- 0 312 280"/>
                <a:gd name="T67" fmla="*/ 312 h 145"/>
                <a:gd name="T68" fmla="+- 0 322 245"/>
                <a:gd name="T69" fmla="*/ T68 w 90"/>
                <a:gd name="T70" fmla="+- 0 295 280"/>
                <a:gd name="T71" fmla="*/ 295 h 145"/>
                <a:gd name="T72" fmla="+- 0 321 245"/>
                <a:gd name="T73" fmla="*/ T72 w 90"/>
                <a:gd name="T74" fmla="+- 0 293 280"/>
                <a:gd name="T75" fmla="*/ 293 h 14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Lst>
              <a:rect l="0" t="0" r="r" b="b"/>
              <a:pathLst>
                <a:path w="90" h="145">
                  <a:moveTo>
                    <a:pt x="76" y="13"/>
                  </a:moveTo>
                  <a:lnTo>
                    <a:pt x="44" y="13"/>
                  </a:lnTo>
                  <a:lnTo>
                    <a:pt x="55" y="16"/>
                  </a:lnTo>
                  <a:lnTo>
                    <a:pt x="63" y="23"/>
                  </a:lnTo>
                  <a:lnTo>
                    <a:pt x="69" y="35"/>
                  </a:lnTo>
                  <a:lnTo>
                    <a:pt x="71" y="52"/>
                  </a:lnTo>
                  <a:lnTo>
                    <a:pt x="69" y="70"/>
                  </a:lnTo>
                  <a:lnTo>
                    <a:pt x="63" y="83"/>
                  </a:lnTo>
                  <a:lnTo>
                    <a:pt x="54" y="90"/>
                  </a:lnTo>
                  <a:lnTo>
                    <a:pt x="43" y="92"/>
                  </a:lnTo>
                  <a:lnTo>
                    <a:pt x="76" y="92"/>
                  </a:lnTo>
                  <a:lnTo>
                    <a:pt x="83" y="81"/>
                  </a:lnTo>
                  <a:lnTo>
                    <a:pt x="87" y="72"/>
                  </a:lnTo>
                  <a:lnTo>
                    <a:pt x="89" y="63"/>
                  </a:lnTo>
                  <a:lnTo>
                    <a:pt x="89" y="52"/>
                  </a:lnTo>
                  <a:lnTo>
                    <a:pt x="86" y="32"/>
                  </a:lnTo>
                  <a:lnTo>
                    <a:pt x="77" y="15"/>
                  </a:lnTo>
                  <a:lnTo>
                    <a:pt x="76" y="1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81" name="Freeform 3989">
              <a:extLst>
                <a:ext uri="{FF2B5EF4-FFF2-40B4-BE49-F238E27FC236}">
                  <a16:creationId xmlns:a16="http://schemas.microsoft.com/office/drawing/2014/main" id="{00000000-0008-0000-0000-000039040000}"/>
                </a:ext>
              </a:extLst>
            </xdr:cNvPr>
            <xdr:cNvSpPr>
              <a:spLocks/>
            </xdr:cNvSpPr>
          </xdr:nvSpPr>
          <xdr:spPr bwMode="auto">
            <a:xfrm>
              <a:off x="245" y="280"/>
              <a:ext cx="90" cy="145"/>
            </a:xfrm>
            <a:custGeom>
              <a:avLst/>
              <a:gdLst>
                <a:gd name="T0" fmla="+- 0 290 245"/>
                <a:gd name="T1" fmla="*/ T0 w 90"/>
                <a:gd name="T2" fmla="+- 0 280 280"/>
                <a:gd name="T3" fmla="*/ 280 h 145"/>
                <a:gd name="T4" fmla="+- 0 277 245"/>
                <a:gd name="T5" fmla="*/ T4 w 90"/>
                <a:gd name="T6" fmla="+- 0 280 280"/>
                <a:gd name="T7" fmla="*/ 280 h 145"/>
                <a:gd name="T8" fmla="+- 0 268 245"/>
                <a:gd name="T9" fmla="*/ T8 w 90"/>
                <a:gd name="T10" fmla="+- 0 285 280"/>
                <a:gd name="T11" fmla="*/ 285 h 145"/>
                <a:gd name="T12" fmla="+- 0 261 245"/>
                <a:gd name="T13" fmla="*/ T12 w 90"/>
                <a:gd name="T14" fmla="+- 0 295 280"/>
                <a:gd name="T15" fmla="*/ 295 h 145"/>
                <a:gd name="T16" fmla="+- 0 278 245"/>
                <a:gd name="T17" fmla="*/ T16 w 90"/>
                <a:gd name="T18" fmla="+- 0 295 280"/>
                <a:gd name="T19" fmla="*/ 295 h 145"/>
                <a:gd name="T20" fmla="+- 0 282 245"/>
                <a:gd name="T21" fmla="*/ T20 w 90"/>
                <a:gd name="T22" fmla="+- 0 293 280"/>
                <a:gd name="T23" fmla="*/ 293 h 145"/>
                <a:gd name="T24" fmla="+- 0 321 245"/>
                <a:gd name="T25" fmla="*/ T24 w 90"/>
                <a:gd name="T26" fmla="+- 0 293 280"/>
                <a:gd name="T27" fmla="*/ 293 h 145"/>
                <a:gd name="T28" fmla="+- 0 309 245"/>
                <a:gd name="T29" fmla="*/ T28 w 90"/>
                <a:gd name="T30" fmla="+- 0 283 280"/>
                <a:gd name="T31" fmla="*/ 283 h 145"/>
                <a:gd name="T32" fmla="+- 0 290 245"/>
                <a:gd name="T33" fmla="*/ T32 w 90"/>
                <a:gd name="T34" fmla="+- 0 280 280"/>
                <a:gd name="T35" fmla="*/ 280 h 14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90" h="145">
                  <a:moveTo>
                    <a:pt x="45" y="0"/>
                  </a:moveTo>
                  <a:lnTo>
                    <a:pt x="32" y="0"/>
                  </a:lnTo>
                  <a:lnTo>
                    <a:pt x="23" y="5"/>
                  </a:lnTo>
                  <a:lnTo>
                    <a:pt x="16" y="15"/>
                  </a:lnTo>
                  <a:lnTo>
                    <a:pt x="33" y="15"/>
                  </a:lnTo>
                  <a:lnTo>
                    <a:pt x="37" y="13"/>
                  </a:lnTo>
                  <a:lnTo>
                    <a:pt x="76" y="13"/>
                  </a:lnTo>
                  <a:lnTo>
                    <a:pt x="64" y="3"/>
                  </a:lnTo>
                  <a:lnTo>
                    <a:pt x="4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1042" name="Group 1041">
            <a:extLst>
              <a:ext uri="{FF2B5EF4-FFF2-40B4-BE49-F238E27FC236}">
                <a16:creationId xmlns:a16="http://schemas.microsoft.com/office/drawing/2014/main" id="{00000000-0008-0000-0000-000012040000}"/>
              </a:ext>
            </a:extLst>
          </xdr:cNvPr>
          <xdr:cNvGrpSpPr>
            <a:grpSpLocks/>
          </xdr:cNvGrpSpPr>
        </xdr:nvGrpSpPr>
        <xdr:grpSpPr bwMode="auto">
          <a:xfrm>
            <a:off x="348" y="280"/>
            <a:ext cx="95" cy="108"/>
            <a:chOff x="348" y="280"/>
            <a:chExt cx="95" cy="108"/>
          </a:xfrm>
        </xdr:grpSpPr>
        <xdr:sp macro="" textlink="">
          <xdr:nvSpPr>
            <xdr:cNvPr id="1074" name="Freeform 3991">
              <a:extLst>
                <a:ext uri="{FF2B5EF4-FFF2-40B4-BE49-F238E27FC236}">
                  <a16:creationId xmlns:a16="http://schemas.microsoft.com/office/drawing/2014/main" id="{00000000-0008-0000-0000-000032040000}"/>
                </a:ext>
              </a:extLst>
            </xdr:cNvPr>
            <xdr:cNvSpPr>
              <a:spLocks/>
            </xdr:cNvSpPr>
          </xdr:nvSpPr>
          <xdr:spPr bwMode="auto">
            <a:xfrm>
              <a:off x="348" y="280"/>
              <a:ext cx="95" cy="108"/>
            </a:xfrm>
            <a:custGeom>
              <a:avLst/>
              <a:gdLst>
                <a:gd name="T0" fmla="+- 0 433 348"/>
                <a:gd name="T1" fmla="*/ T0 w 95"/>
                <a:gd name="T2" fmla="+- 0 294 280"/>
                <a:gd name="T3" fmla="*/ 294 h 108"/>
                <a:gd name="T4" fmla="+- 0 403 348"/>
                <a:gd name="T5" fmla="*/ T4 w 95"/>
                <a:gd name="T6" fmla="+- 0 294 280"/>
                <a:gd name="T7" fmla="*/ 294 h 108"/>
                <a:gd name="T8" fmla="+- 0 410 348"/>
                <a:gd name="T9" fmla="*/ T8 w 95"/>
                <a:gd name="T10" fmla="+- 0 296 280"/>
                <a:gd name="T11" fmla="*/ 296 h 108"/>
                <a:gd name="T12" fmla="+- 0 414 348"/>
                <a:gd name="T13" fmla="*/ T12 w 95"/>
                <a:gd name="T14" fmla="+- 0 300 280"/>
                <a:gd name="T15" fmla="*/ 300 h 108"/>
                <a:gd name="T16" fmla="+- 0 418 348"/>
                <a:gd name="T17" fmla="*/ T16 w 95"/>
                <a:gd name="T18" fmla="+- 0 303 280"/>
                <a:gd name="T19" fmla="*/ 303 h 108"/>
                <a:gd name="T20" fmla="+- 0 419 348"/>
                <a:gd name="T21" fmla="*/ T20 w 95"/>
                <a:gd name="T22" fmla="+- 0 308 280"/>
                <a:gd name="T23" fmla="*/ 308 h 108"/>
                <a:gd name="T24" fmla="+- 0 419 348"/>
                <a:gd name="T25" fmla="*/ T24 w 95"/>
                <a:gd name="T26" fmla="+- 0 319 280"/>
                <a:gd name="T27" fmla="*/ 319 h 108"/>
                <a:gd name="T28" fmla="+- 0 413 348"/>
                <a:gd name="T29" fmla="*/ T28 w 95"/>
                <a:gd name="T30" fmla="+- 0 322 280"/>
                <a:gd name="T31" fmla="*/ 322 h 108"/>
                <a:gd name="T32" fmla="+- 0 402 348"/>
                <a:gd name="T33" fmla="*/ T32 w 95"/>
                <a:gd name="T34" fmla="+- 0 324 280"/>
                <a:gd name="T35" fmla="*/ 324 h 108"/>
                <a:gd name="T36" fmla="+- 0 388 348"/>
                <a:gd name="T37" fmla="*/ T36 w 95"/>
                <a:gd name="T38" fmla="+- 0 325 280"/>
                <a:gd name="T39" fmla="*/ 325 h 108"/>
                <a:gd name="T40" fmla="+- 0 381 348"/>
                <a:gd name="T41" fmla="*/ T40 w 95"/>
                <a:gd name="T42" fmla="+- 0 326 280"/>
                <a:gd name="T43" fmla="*/ 326 h 108"/>
                <a:gd name="T44" fmla="+- 0 376 348"/>
                <a:gd name="T45" fmla="*/ T44 w 95"/>
                <a:gd name="T46" fmla="+- 0 327 280"/>
                <a:gd name="T47" fmla="*/ 327 h 108"/>
                <a:gd name="T48" fmla="+- 0 373 348"/>
                <a:gd name="T49" fmla="*/ T48 w 95"/>
                <a:gd name="T50" fmla="+- 0 328 280"/>
                <a:gd name="T51" fmla="*/ 328 h 108"/>
                <a:gd name="T52" fmla="+- 0 359 348"/>
                <a:gd name="T53" fmla="*/ T52 w 95"/>
                <a:gd name="T54" fmla="+- 0 332 280"/>
                <a:gd name="T55" fmla="*/ 332 h 108"/>
                <a:gd name="T56" fmla="+- 0 348 348"/>
                <a:gd name="T57" fmla="*/ T56 w 95"/>
                <a:gd name="T58" fmla="+- 0 342 280"/>
                <a:gd name="T59" fmla="*/ 342 h 108"/>
                <a:gd name="T60" fmla="+- 0 348 348"/>
                <a:gd name="T61" fmla="*/ T60 w 95"/>
                <a:gd name="T62" fmla="+- 0 358 280"/>
                <a:gd name="T63" fmla="*/ 358 h 108"/>
                <a:gd name="T64" fmla="+- 0 350 348"/>
                <a:gd name="T65" fmla="*/ T64 w 95"/>
                <a:gd name="T66" fmla="+- 0 369 280"/>
                <a:gd name="T67" fmla="*/ 369 h 108"/>
                <a:gd name="T68" fmla="+- 0 357 348"/>
                <a:gd name="T69" fmla="*/ T68 w 95"/>
                <a:gd name="T70" fmla="+- 0 379 280"/>
                <a:gd name="T71" fmla="*/ 379 h 108"/>
                <a:gd name="T72" fmla="+- 0 368 348"/>
                <a:gd name="T73" fmla="*/ T72 w 95"/>
                <a:gd name="T74" fmla="+- 0 385 280"/>
                <a:gd name="T75" fmla="*/ 385 h 108"/>
                <a:gd name="T76" fmla="+- 0 383 348"/>
                <a:gd name="T77" fmla="*/ T76 w 95"/>
                <a:gd name="T78" fmla="+- 0 387 280"/>
                <a:gd name="T79" fmla="*/ 387 h 108"/>
                <a:gd name="T80" fmla="+- 0 393 348"/>
                <a:gd name="T81" fmla="*/ T80 w 95"/>
                <a:gd name="T82" fmla="+- 0 386 280"/>
                <a:gd name="T83" fmla="*/ 386 h 108"/>
                <a:gd name="T84" fmla="+- 0 402 348"/>
                <a:gd name="T85" fmla="*/ T84 w 95"/>
                <a:gd name="T86" fmla="+- 0 384 280"/>
                <a:gd name="T87" fmla="*/ 384 h 108"/>
                <a:gd name="T88" fmla="+- 0 411 348"/>
                <a:gd name="T89" fmla="*/ T88 w 95"/>
                <a:gd name="T90" fmla="+- 0 379 280"/>
                <a:gd name="T91" fmla="*/ 379 h 108"/>
                <a:gd name="T92" fmla="+- 0 419 348"/>
                <a:gd name="T93" fmla="*/ T92 w 95"/>
                <a:gd name="T94" fmla="+- 0 373 280"/>
                <a:gd name="T95" fmla="*/ 373 h 108"/>
                <a:gd name="T96" fmla="+- 0 373 348"/>
                <a:gd name="T97" fmla="*/ T96 w 95"/>
                <a:gd name="T98" fmla="+- 0 373 280"/>
                <a:gd name="T99" fmla="*/ 373 h 108"/>
                <a:gd name="T100" fmla="+- 0 366 348"/>
                <a:gd name="T101" fmla="*/ T100 w 95"/>
                <a:gd name="T102" fmla="+- 0 366 280"/>
                <a:gd name="T103" fmla="*/ 366 h 108"/>
                <a:gd name="T104" fmla="+- 0 366 348"/>
                <a:gd name="T105" fmla="*/ T104 w 95"/>
                <a:gd name="T106" fmla="+- 0 351 280"/>
                <a:gd name="T107" fmla="*/ 351 h 108"/>
                <a:gd name="T108" fmla="+- 0 370 348"/>
                <a:gd name="T109" fmla="*/ T108 w 95"/>
                <a:gd name="T110" fmla="+- 0 346 280"/>
                <a:gd name="T111" fmla="*/ 346 h 108"/>
                <a:gd name="T112" fmla="+- 0 375 348"/>
                <a:gd name="T113" fmla="*/ T112 w 95"/>
                <a:gd name="T114" fmla="+- 0 343 280"/>
                <a:gd name="T115" fmla="*/ 343 h 108"/>
                <a:gd name="T116" fmla="+- 0 378 348"/>
                <a:gd name="T117" fmla="*/ T116 w 95"/>
                <a:gd name="T118" fmla="+- 0 342 280"/>
                <a:gd name="T119" fmla="*/ 342 h 108"/>
                <a:gd name="T120" fmla="+- 0 384 348"/>
                <a:gd name="T121" fmla="*/ T120 w 95"/>
                <a:gd name="T122" fmla="+- 0 341 280"/>
                <a:gd name="T123" fmla="*/ 341 h 108"/>
                <a:gd name="T124" fmla="+- 0 403 348"/>
                <a:gd name="T125" fmla="*/ T124 w 95"/>
                <a:gd name="T126" fmla="+- 0 338 280"/>
                <a:gd name="T127" fmla="*/ 338 h 108"/>
                <a:gd name="T128" fmla="+- 0 413 348"/>
                <a:gd name="T129" fmla="*/ T128 w 95"/>
                <a:gd name="T130" fmla="+- 0 336 280"/>
                <a:gd name="T131" fmla="*/ 336 h 108"/>
                <a:gd name="T132" fmla="+- 0 419 348"/>
                <a:gd name="T133" fmla="*/ T132 w 95"/>
                <a:gd name="T134" fmla="+- 0 333 280"/>
                <a:gd name="T135" fmla="*/ 333 h 108"/>
                <a:gd name="T136" fmla="+- 0 437 348"/>
                <a:gd name="T137" fmla="*/ T136 w 95"/>
                <a:gd name="T138" fmla="+- 0 333 280"/>
                <a:gd name="T139" fmla="*/ 333 h 108"/>
                <a:gd name="T140" fmla="+- 0 437 348"/>
                <a:gd name="T141" fmla="*/ T140 w 95"/>
                <a:gd name="T142" fmla="+- 0 311 280"/>
                <a:gd name="T143" fmla="*/ 311 h 108"/>
                <a:gd name="T144" fmla="+- 0 436 348"/>
                <a:gd name="T145" fmla="*/ T144 w 95"/>
                <a:gd name="T146" fmla="+- 0 305 280"/>
                <a:gd name="T147" fmla="*/ 305 h 108"/>
                <a:gd name="T148" fmla="+- 0 436 348"/>
                <a:gd name="T149" fmla="*/ T148 w 95"/>
                <a:gd name="T150" fmla="+- 0 302 280"/>
                <a:gd name="T151" fmla="*/ 302 h 108"/>
                <a:gd name="T152" fmla="+- 0 433 348"/>
                <a:gd name="T153" fmla="*/ T152 w 95"/>
                <a:gd name="T154" fmla="+- 0 294 280"/>
                <a:gd name="T155" fmla="*/ 294 h 10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Lst>
              <a:rect l="0" t="0" r="r" b="b"/>
              <a:pathLst>
                <a:path w="95" h="108">
                  <a:moveTo>
                    <a:pt x="85" y="14"/>
                  </a:moveTo>
                  <a:lnTo>
                    <a:pt x="55" y="14"/>
                  </a:lnTo>
                  <a:lnTo>
                    <a:pt x="62" y="16"/>
                  </a:lnTo>
                  <a:lnTo>
                    <a:pt x="66" y="20"/>
                  </a:lnTo>
                  <a:lnTo>
                    <a:pt x="70" y="23"/>
                  </a:lnTo>
                  <a:lnTo>
                    <a:pt x="71" y="28"/>
                  </a:lnTo>
                  <a:lnTo>
                    <a:pt x="71" y="39"/>
                  </a:lnTo>
                  <a:lnTo>
                    <a:pt x="65" y="42"/>
                  </a:lnTo>
                  <a:lnTo>
                    <a:pt x="54" y="44"/>
                  </a:lnTo>
                  <a:lnTo>
                    <a:pt x="40" y="45"/>
                  </a:lnTo>
                  <a:lnTo>
                    <a:pt x="33" y="46"/>
                  </a:lnTo>
                  <a:lnTo>
                    <a:pt x="28" y="47"/>
                  </a:lnTo>
                  <a:lnTo>
                    <a:pt x="25" y="48"/>
                  </a:lnTo>
                  <a:lnTo>
                    <a:pt x="11" y="52"/>
                  </a:lnTo>
                  <a:lnTo>
                    <a:pt x="0" y="62"/>
                  </a:lnTo>
                  <a:lnTo>
                    <a:pt x="0" y="78"/>
                  </a:lnTo>
                  <a:lnTo>
                    <a:pt x="2" y="89"/>
                  </a:lnTo>
                  <a:lnTo>
                    <a:pt x="9" y="99"/>
                  </a:lnTo>
                  <a:lnTo>
                    <a:pt x="20" y="105"/>
                  </a:lnTo>
                  <a:lnTo>
                    <a:pt x="35" y="107"/>
                  </a:lnTo>
                  <a:lnTo>
                    <a:pt x="45" y="106"/>
                  </a:lnTo>
                  <a:lnTo>
                    <a:pt x="54" y="104"/>
                  </a:lnTo>
                  <a:lnTo>
                    <a:pt x="63" y="99"/>
                  </a:lnTo>
                  <a:lnTo>
                    <a:pt x="71" y="93"/>
                  </a:lnTo>
                  <a:lnTo>
                    <a:pt x="25" y="93"/>
                  </a:lnTo>
                  <a:lnTo>
                    <a:pt x="18" y="86"/>
                  </a:lnTo>
                  <a:lnTo>
                    <a:pt x="18" y="71"/>
                  </a:lnTo>
                  <a:lnTo>
                    <a:pt x="22" y="66"/>
                  </a:lnTo>
                  <a:lnTo>
                    <a:pt x="27" y="63"/>
                  </a:lnTo>
                  <a:lnTo>
                    <a:pt x="30" y="62"/>
                  </a:lnTo>
                  <a:lnTo>
                    <a:pt x="36" y="61"/>
                  </a:lnTo>
                  <a:lnTo>
                    <a:pt x="55" y="58"/>
                  </a:lnTo>
                  <a:lnTo>
                    <a:pt x="65" y="56"/>
                  </a:lnTo>
                  <a:lnTo>
                    <a:pt x="71" y="53"/>
                  </a:lnTo>
                  <a:lnTo>
                    <a:pt x="89" y="53"/>
                  </a:lnTo>
                  <a:lnTo>
                    <a:pt x="89" y="31"/>
                  </a:lnTo>
                  <a:lnTo>
                    <a:pt x="88" y="25"/>
                  </a:lnTo>
                  <a:lnTo>
                    <a:pt x="88" y="22"/>
                  </a:lnTo>
                  <a:lnTo>
                    <a:pt x="85" y="1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75" name="Freeform 3992">
              <a:extLst>
                <a:ext uri="{FF2B5EF4-FFF2-40B4-BE49-F238E27FC236}">
                  <a16:creationId xmlns:a16="http://schemas.microsoft.com/office/drawing/2014/main" id="{00000000-0008-0000-0000-000033040000}"/>
                </a:ext>
              </a:extLst>
            </xdr:cNvPr>
            <xdr:cNvSpPr>
              <a:spLocks/>
            </xdr:cNvSpPr>
          </xdr:nvSpPr>
          <xdr:spPr bwMode="auto">
            <a:xfrm>
              <a:off x="348" y="280"/>
              <a:ext cx="95" cy="108"/>
            </a:xfrm>
            <a:custGeom>
              <a:avLst/>
              <a:gdLst>
                <a:gd name="T0" fmla="+- 0 438 348"/>
                <a:gd name="T1" fmla="*/ T0 w 95"/>
                <a:gd name="T2" fmla="+- 0 372 280"/>
                <a:gd name="T3" fmla="*/ 372 h 108"/>
                <a:gd name="T4" fmla="+- 0 421 348"/>
                <a:gd name="T5" fmla="*/ T4 w 95"/>
                <a:gd name="T6" fmla="+- 0 372 280"/>
                <a:gd name="T7" fmla="*/ 372 h 108"/>
                <a:gd name="T8" fmla="+- 0 421 348"/>
                <a:gd name="T9" fmla="*/ T8 w 95"/>
                <a:gd name="T10" fmla="+- 0 377 280"/>
                <a:gd name="T11" fmla="*/ 377 h 108"/>
                <a:gd name="T12" fmla="+- 0 422 348"/>
                <a:gd name="T13" fmla="*/ T12 w 95"/>
                <a:gd name="T14" fmla="+- 0 381 280"/>
                <a:gd name="T15" fmla="*/ 381 h 108"/>
                <a:gd name="T16" fmla="+- 0 424 348"/>
                <a:gd name="T17" fmla="*/ T16 w 95"/>
                <a:gd name="T18" fmla="+- 0 385 280"/>
                <a:gd name="T19" fmla="*/ 385 h 108"/>
                <a:gd name="T20" fmla="+- 0 442 348"/>
                <a:gd name="T21" fmla="*/ T20 w 95"/>
                <a:gd name="T22" fmla="+- 0 385 280"/>
                <a:gd name="T23" fmla="*/ 385 h 108"/>
                <a:gd name="T24" fmla="+- 0 440 348"/>
                <a:gd name="T25" fmla="*/ T24 w 95"/>
                <a:gd name="T26" fmla="+- 0 381 280"/>
                <a:gd name="T27" fmla="*/ 381 h 108"/>
                <a:gd name="T28" fmla="+- 0 439 348"/>
                <a:gd name="T29" fmla="*/ T28 w 95"/>
                <a:gd name="T30" fmla="+- 0 376 280"/>
                <a:gd name="T31" fmla="*/ 376 h 108"/>
                <a:gd name="T32" fmla="+- 0 438 348"/>
                <a:gd name="T33" fmla="*/ T32 w 95"/>
                <a:gd name="T34" fmla="+- 0 372 280"/>
                <a:gd name="T35" fmla="*/ 372 h 10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95" h="108">
                  <a:moveTo>
                    <a:pt x="90" y="92"/>
                  </a:moveTo>
                  <a:lnTo>
                    <a:pt x="73" y="92"/>
                  </a:lnTo>
                  <a:lnTo>
                    <a:pt x="73" y="97"/>
                  </a:lnTo>
                  <a:lnTo>
                    <a:pt x="74" y="101"/>
                  </a:lnTo>
                  <a:lnTo>
                    <a:pt x="76" y="105"/>
                  </a:lnTo>
                  <a:lnTo>
                    <a:pt x="94" y="105"/>
                  </a:lnTo>
                  <a:lnTo>
                    <a:pt x="92" y="101"/>
                  </a:lnTo>
                  <a:lnTo>
                    <a:pt x="91" y="96"/>
                  </a:lnTo>
                  <a:lnTo>
                    <a:pt x="90" y="92"/>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76" name="Freeform 3993">
              <a:extLst>
                <a:ext uri="{FF2B5EF4-FFF2-40B4-BE49-F238E27FC236}">
                  <a16:creationId xmlns:a16="http://schemas.microsoft.com/office/drawing/2014/main" id="{00000000-0008-0000-0000-000034040000}"/>
                </a:ext>
              </a:extLst>
            </xdr:cNvPr>
            <xdr:cNvSpPr>
              <a:spLocks/>
            </xdr:cNvSpPr>
          </xdr:nvSpPr>
          <xdr:spPr bwMode="auto">
            <a:xfrm>
              <a:off x="348" y="280"/>
              <a:ext cx="95" cy="108"/>
            </a:xfrm>
            <a:custGeom>
              <a:avLst/>
              <a:gdLst>
                <a:gd name="T0" fmla="+- 0 437 348"/>
                <a:gd name="T1" fmla="*/ T0 w 95"/>
                <a:gd name="T2" fmla="+- 0 333 280"/>
                <a:gd name="T3" fmla="*/ 333 h 108"/>
                <a:gd name="T4" fmla="+- 0 419 348"/>
                <a:gd name="T5" fmla="*/ T4 w 95"/>
                <a:gd name="T6" fmla="+- 0 333 280"/>
                <a:gd name="T7" fmla="*/ 333 h 108"/>
                <a:gd name="T8" fmla="+- 0 419 348"/>
                <a:gd name="T9" fmla="*/ T8 w 95"/>
                <a:gd name="T10" fmla="+- 0 347 280"/>
                <a:gd name="T11" fmla="*/ 347 h 108"/>
                <a:gd name="T12" fmla="+- 0 418 348"/>
                <a:gd name="T13" fmla="*/ T12 w 95"/>
                <a:gd name="T14" fmla="+- 0 353 280"/>
                <a:gd name="T15" fmla="*/ 353 h 108"/>
                <a:gd name="T16" fmla="+- 0 416 348"/>
                <a:gd name="T17" fmla="*/ T16 w 95"/>
                <a:gd name="T18" fmla="+- 0 358 280"/>
                <a:gd name="T19" fmla="*/ 358 h 108"/>
                <a:gd name="T20" fmla="+- 0 412 348"/>
                <a:gd name="T21" fmla="*/ T20 w 95"/>
                <a:gd name="T22" fmla="+- 0 367 280"/>
                <a:gd name="T23" fmla="*/ 367 h 108"/>
                <a:gd name="T24" fmla="+- 0 400 348"/>
                <a:gd name="T25" fmla="*/ T24 w 95"/>
                <a:gd name="T26" fmla="+- 0 373 280"/>
                <a:gd name="T27" fmla="*/ 373 h 108"/>
                <a:gd name="T28" fmla="+- 0 419 348"/>
                <a:gd name="T29" fmla="*/ T28 w 95"/>
                <a:gd name="T30" fmla="+- 0 373 280"/>
                <a:gd name="T31" fmla="*/ 373 h 108"/>
                <a:gd name="T32" fmla="+- 0 421 348"/>
                <a:gd name="T33" fmla="*/ T32 w 95"/>
                <a:gd name="T34" fmla="+- 0 372 280"/>
                <a:gd name="T35" fmla="*/ 372 h 108"/>
                <a:gd name="T36" fmla="+- 0 438 348"/>
                <a:gd name="T37" fmla="*/ T36 w 95"/>
                <a:gd name="T38" fmla="+- 0 372 280"/>
                <a:gd name="T39" fmla="*/ 372 h 108"/>
                <a:gd name="T40" fmla="+- 0 437 348"/>
                <a:gd name="T41" fmla="*/ T40 w 95"/>
                <a:gd name="T42" fmla="+- 0 368 280"/>
                <a:gd name="T43" fmla="*/ 368 h 108"/>
                <a:gd name="T44" fmla="+- 0 437 348"/>
                <a:gd name="T45" fmla="*/ T44 w 95"/>
                <a:gd name="T46" fmla="+- 0 358 280"/>
                <a:gd name="T47" fmla="*/ 358 h 108"/>
                <a:gd name="T48" fmla="+- 0 437 348"/>
                <a:gd name="T49" fmla="*/ T48 w 95"/>
                <a:gd name="T50" fmla="+- 0 333 280"/>
                <a:gd name="T51" fmla="*/ 333 h 10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95" h="108">
                  <a:moveTo>
                    <a:pt x="89" y="53"/>
                  </a:moveTo>
                  <a:lnTo>
                    <a:pt x="71" y="53"/>
                  </a:lnTo>
                  <a:lnTo>
                    <a:pt x="71" y="67"/>
                  </a:lnTo>
                  <a:lnTo>
                    <a:pt x="70" y="73"/>
                  </a:lnTo>
                  <a:lnTo>
                    <a:pt x="68" y="78"/>
                  </a:lnTo>
                  <a:lnTo>
                    <a:pt x="64" y="87"/>
                  </a:lnTo>
                  <a:lnTo>
                    <a:pt x="52" y="93"/>
                  </a:lnTo>
                  <a:lnTo>
                    <a:pt x="71" y="93"/>
                  </a:lnTo>
                  <a:lnTo>
                    <a:pt x="73" y="92"/>
                  </a:lnTo>
                  <a:lnTo>
                    <a:pt x="90" y="92"/>
                  </a:lnTo>
                  <a:lnTo>
                    <a:pt x="89" y="88"/>
                  </a:lnTo>
                  <a:lnTo>
                    <a:pt x="89" y="78"/>
                  </a:lnTo>
                  <a:lnTo>
                    <a:pt x="89" y="5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77" name="Freeform 3994">
              <a:extLst>
                <a:ext uri="{FF2B5EF4-FFF2-40B4-BE49-F238E27FC236}">
                  <a16:creationId xmlns:a16="http://schemas.microsoft.com/office/drawing/2014/main" id="{00000000-0008-0000-0000-000035040000}"/>
                </a:ext>
              </a:extLst>
            </xdr:cNvPr>
            <xdr:cNvSpPr>
              <a:spLocks/>
            </xdr:cNvSpPr>
          </xdr:nvSpPr>
          <xdr:spPr bwMode="auto">
            <a:xfrm>
              <a:off x="348" y="280"/>
              <a:ext cx="95" cy="108"/>
            </a:xfrm>
            <a:custGeom>
              <a:avLst/>
              <a:gdLst>
                <a:gd name="T0" fmla="+- 0 397 348"/>
                <a:gd name="T1" fmla="*/ T0 w 95"/>
                <a:gd name="T2" fmla="+- 0 280 280"/>
                <a:gd name="T3" fmla="*/ 280 h 108"/>
                <a:gd name="T4" fmla="+- 0 379 348"/>
                <a:gd name="T5" fmla="*/ T4 w 95"/>
                <a:gd name="T6" fmla="+- 0 282 280"/>
                <a:gd name="T7" fmla="*/ 282 h 108"/>
                <a:gd name="T8" fmla="+- 0 365 348"/>
                <a:gd name="T9" fmla="*/ T8 w 95"/>
                <a:gd name="T10" fmla="+- 0 287 280"/>
                <a:gd name="T11" fmla="*/ 287 h 108"/>
                <a:gd name="T12" fmla="+- 0 356 348"/>
                <a:gd name="T13" fmla="*/ T12 w 95"/>
                <a:gd name="T14" fmla="+- 0 297 280"/>
                <a:gd name="T15" fmla="*/ 297 h 108"/>
                <a:gd name="T16" fmla="+- 0 351 348"/>
                <a:gd name="T17" fmla="*/ T16 w 95"/>
                <a:gd name="T18" fmla="+- 0 311 280"/>
                <a:gd name="T19" fmla="*/ 311 h 108"/>
                <a:gd name="T20" fmla="+- 0 368 348"/>
                <a:gd name="T21" fmla="*/ T20 w 95"/>
                <a:gd name="T22" fmla="+- 0 313 280"/>
                <a:gd name="T23" fmla="*/ 313 h 108"/>
                <a:gd name="T24" fmla="+- 0 372 348"/>
                <a:gd name="T25" fmla="*/ T24 w 95"/>
                <a:gd name="T26" fmla="+- 0 299 280"/>
                <a:gd name="T27" fmla="*/ 299 h 108"/>
                <a:gd name="T28" fmla="+- 0 378 348"/>
                <a:gd name="T29" fmla="*/ T28 w 95"/>
                <a:gd name="T30" fmla="+- 0 294 280"/>
                <a:gd name="T31" fmla="*/ 294 h 108"/>
                <a:gd name="T32" fmla="+- 0 433 348"/>
                <a:gd name="T33" fmla="*/ T32 w 95"/>
                <a:gd name="T34" fmla="+- 0 294 280"/>
                <a:gd name="T35" fmla="*/ 294 h 108"/>
                <a:gd name="T36" fmla="+- 0 433 348"/>
                <a:gd name="T37" fmla="*/ T36 w 95"/>
                <a:gd name="T38" fmla="+- 0 293 280"/>
                <a:gd name="T39" fmla="*/ 293 h 108"/>
                <a:gd name="T40" fmla="+- 0 426 348"/>
                <a:gd name="T41" fmla="*/ T40 w 95"/>
                <a:gd name="T42" fmla="+- 0 286 280"/>
                <a:gd name="T43" fmla="*/ 286 h 108"/>
                <a:gd name="T44" fmla="+- 0 414 348"/>
                <a:gd name="T45" fmla="*/ T44 w 95"/>
                <a:gd name="T46" fmla="+- 0 281 280"/>
                <a:gd name="T47" fmla="*/ 281 h 108"/>
                <a:gd name="T48" fmla="+- 0 397 348"/>
                <a:gd name="T49" fmla="*/ T48 w 95"/>
                <a:gd name="T50" fmla="+- 0 280 280"/>
                <a:gd name="T51" fmla="*/ 280 h 10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95" h="108">
                  <a:moveTo>
                    <a:pt x="49" y="0"/>
                  </a:moveTo>
                  <a:lnTo>
                    <a:pt x="31" y="2"/>
                  </a:lnTo>
                  <a:lnTo>
                    <a:pt x="17" y="7"/>
                  </a:lnTo>
                  <a:lnTo>
                    <a:pt x="8" y="17"/>
                  </a:lnTo>
                  <a:lnTo>
                    <a:pt x="3" y="31"/>
                  </a:lnTo>
                  <a:lnTo>
                    <a:pt x="20" y="33"/>
                  </a:lnTo>
                  <a:lnTo>
                    <a:pt x="24" y="19"/>
                  </a:lnTo>
                  <a:lnTo>
                    <a:pt x="30" y="14"/>
                  </a:lnTo>
                  <a:lnTo>
                    <a:pt x="85" y="14"/>
                  </a:lnTo>
                  <a:lnTo>
                    <a:pt x="85" y="13"/>
                  </a:lnTo>
                  <a:lnTo>
                    <a:pt x="78" y="6"/>
                  </a:lnTo>
                  <a:lnTo>
                    <a:pt x="66" y="1"/>
                  </a:lnTo>
                  <a:lnTo>
                    <a:pt x="49"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1043" name="Group 1042">
            <a:extLst>
              <a:ext uri="{FF2B5EF4-FFF2-40B4-BE49-F238E27FC236}">
                <a16:creationId xmlns:a16="http://schemas.microsoft.com/office/drawing/2014/main" id="{00000000-0008-0000-0000-000013040000}"/>
              </a:ext>
            </a:extLst>
          </xdr:cNvPr>
          <xdr:cNvGrpSpPr>
            <a:grpSpLocks/>
          </xdr:cNvGrpSpPr>
        </xdr:nvGrpSpPr>
        <xdr:grpSpPr bwMode="auto">
          <a:xfrm>
            <a:off x="463" y="280"/>
            <a:ext cx="56" cy="105"/>
            <a:chOff x="463" y="280"/>
            <a:chExt cx="56" cy="105"/>
          </a:xfrm>
        </xdr:grpSpPr>
        <xdr:sp macro="" textlink="">
          <xdr:nvSpPr>
            <xdr:cNvPr id="1071" name="Freeform 3996">
              <a:extLst>
                <a:ext uri="{FF2B5EF4-FFF2-40B4-BE49-F238E27FC236}">
                  <a16:creationId xmlns:a16="http://schemas.microsoft.com/office/drawing/2014/main" id="{00000000-0008-0000-0000-00002F040000}"/>
                </a:ext>
              </a:extLst>
            </xdr:cNvPr>
            <xdr:cNvSpPr>
              <a:spLocks/>
            </xdr:cNvSpPr>
          </xdr:nvSpPr>
          <xdr:spPr bwMode="auto">
            <a:xfrm>
              <a:off x="463" y="280"/>
              <a:ext cx="56" cy="105"/>
            </a:xfrm>
            <a:custGeom>
              <a:avLst/>
              <a:gdLst>
                <a:gd name="T0" fmla="+- 0 479 463"/>
                <a:gd name="T1" fmla="*/ T0 w 56"/>
                <a:gd name="T2" fmla="+- 0 282 280"/>
                <a:gd name="T3" fmla="*/ 282 h 105"/>
                <a:gd name="T4" fmla="+- 0 463 463"/>
                <a:gd name="T5" fmla="*/ T4 w 56"/>
                <a:gd name="T6" fmla="+- 0 282 280"/>
                <a:gd name="T7" fmla="*/ 282 h 105"/>
                <a:gd name="T8" fmla="+- 0 463 463"/>
                <a:gd name="T9" fmla="*/ T8 w 56"/>
                <a:gd name="T10" fmla="+- 0 385 280"/>
                <a:gd name="T11" fmla="*/ 385 h 105"/>
                <a:gd name="T12" fmla="+- 0 481 463"/>
                <a:gd name="T13" fmla="*/ T12 w 56"/>
                <a:gd name="T14" fmla="+- 0 385 280"/>
                <a:gd name="T15" fmla="*/ 385 h 105"/>
                <a:gd name="T16" fmla="+- 0 481 463"/>
                <a:gd name="T17" fmla="*/ T16 w 56"/>
                <a:gd name="T18" fmla="+- 0 324 280"/>
                <a:gd name="T19" fmla="*/ 324 h 105"/>
                <a:gd name="T20" fmla="+- 0 482 463"/>
                <a:gd name="T21" fmla="*/ T20 w 56"/>
                <a:gd name="T22" fmla="+- 0 317 280"/>
                <a:gd name="T23" fmla="*/ 317 h 105"/>
                <a:gd name="T24" fmla="+- 0 484 463"/>
                <a:gd name="T25" fmla="*/ T24 w 56"/>
                <a:gd name="T26" fmla="+- 0 310 280"/>
                <a:gd name="T27" fmla="*/ 310 h 105"/>
                <a:gd name="T28" fmla="+- 0 486 463"/>
                <a:gd name="T29" fmla="*/ T28 w 56"/>
                <a:gd name="T30" fmla="+- 0 302 280"/>
                <a:gd name="T31" fmla="*/ 302 h 105"/>
                <a:gd name="T32" fmla="+- 0 493 463"/>
                <a:gd name="T33" fmla="*/ T32 w 56"/>
                <a:gd name="T34" fmla="+- 0 298 280"/>
                <a:gd name="T35" fmla="*/ 298 h 105"/>
                <a:gd name="T36" fmla="+- 0 515 463"/>
                <a:gd name="T37" fmla="*/ T36 w 56"/>
                <a:gd name="T38" fmla="+- 0 298 280"/>
                <a:gd name="T39" fmla="*/ 298 h 105"/>
                <a:gd name="T40" fmla="+- 0 515 463"/>
                <a:gd name="T41" fmla="*/ T40 w 56"/>
                <a:gd name="T42" fmla="+- 0 297 280"/>
                <a:gd name="T43" fmla="*/ 297 h 105"/>
                <a:gd name="T44" fmla="+- 0 479 463"/>
                <a:gd name="T45" fmla="*/ T44 w 56"/>
                <a:gd name="T46" fmla="+- 0 297 280"/>
                <a:gd name="T47" fmla="*/ 297 h 105"/>
                <a:gd name="T48" fmla="+- 0 479 463"/>
                <a:gd name="T49" fmla="*/ T48 w 56"/>
                <a:gd name="T50" fmla="+- 0 282 280"/>
                <a:gd name="T51" fmla="*/ 282 h 10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56" h="105">
                  <a:moveTo>
                    <a:pt x="16" y="2"/>
                  </a:moveTo>
                  <a:lnTo>
                    <a:pt x="0" y="2"/>
                  </a:lnTo>
                  <a:lnTo>
                    <a:pt x="0" y="105"/>
                  </a:lnTo>
                  <a:lnTo>
                    <a:pt x="18" y="105"/>
                  </a:lnTo>
                  <a:lnTo>
                    <a:pt x="18" y="44"/>
                  </a:lnTo>
                  <a:lnTo>
                    <a:pt x="19" y="37"/>
                  </a:lnTo>
                  <a:lnTo>
                    <a:pt x="21" y="30"/>
                  </a:lnTo>
                  <a:lnTo>
                    <a:pt x="23" y="22"/>
                  </a:lnTo>
                  <a:lnTo>
                    <a:pt x="30" y="18"/>
                  </a:lnTo>
                  <a:lnTo>
                    <a:pt x="52" y="18"/>
                  </a:lnTo>
                  <a:lnTo>
                    <a:pt x="52" y="17"/>
                  </a:lnTo>
                  <a:lnTo>
                    <a:pt x="16" y="17"/>
                  </a:lnTo>
                  <a:lnTo>
                    <a:pt x="16" y="2"/>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72" name="Freeform 3997">
              <a:extLst>
                <a:ext uri="{FF2B5EF4-FFF2-40B4-BE49-F238E27FC236}">
                  <a16:creationId xmlns:a16="http://schemas.microsoft.com/office/drawing/2014/main" id="{00000000-0008-0000-0000-000030040000}"/>
                </a:ext>
              </a:extLst>
            </xdr:cNvPr>
            <xdr:cNvSpPr>
              <a:spLocks/>
            </xdr:cNvSpPr>
          </xdr:nvSpPr>
          <xdr:spPr bwMode="auto">
            <a:xfrm>
              <a:off x="463" y="280"/>
              <a:ext cx="56" cy="105"/>
            </a:xfrm>
            <a:custGeom>
              <a:avLst/>
              <a:gdLst>
                <a:gd name="T0" fmla="+- 0 515 463"/>
                <a:gd name="T1" fmla="*/ T0 w 56"/>
                <a:gd name="T2" fmla="+- 0 298 280"/>
                <a:gd name="T3" fmla="*/ 298 h 105"/>
                <a:gd name="T4" fmla="+- 0 505 463"/>
                <a:gd name="T5" fmla="*/ T4 w 56"/>
                <a:gd name="T6" fmla="+- 0 298 280"/>
                <a:gd name="T7" fmla="*/ 298 h 105"/>
                <a:gd name="T8" fmla="+- 0 509 463"/>
                <a:gd name="T9" fmla="*/ T8 w 56"/>
                <a:gd name="T10" fmla="+- 0 299 280"/>
                <a:gd name="T11" fmla="*/ 299 h 105"/>
                <a:gd name="T12" fmla="+- 0 513 463"/>
                <a:gd name="T13" fmla="*/ T12 w 56"/>
                <a:gd name="T14" fmla="+- 0 301 280"/>
                <a:gd name="T15" fmla="*/ 301 h 105"/>
                <a:gd name="T16" fmla="+- 0 515 463"/>
                <a:gd name="T17" fmla="*/ T16 w 56"/>
                <a:gd name="T18" fmla="+- 0 298 280"/>
                <a:gd name="T19" fmla="*/ 298 h 105"/>
              </a:gdLst>
              <a:ahLst/>
              <a:cxnLst>
                <a:cxn ang="0">
                  <a:pos x="T1" y="T3"/>
                </a:cxn>
                <a:cxn ang="0">
                  <a:pos x="T5" y="T7"/>
                </a:cxn>
                <a:cxn ang="0">
                  <a:pos x="T9" y="T11"/>
                </a:cxn>
                <a:cxn ang="0">
                  <a:pos x="T13" y="T15"/>
                </a:cxn>
                <a:cxn ang="0">
                  <a:pos x="T17" y="T19"/>
                </a:cxn>
              </a:cxnLst>
              <a:rect l="0" t="0" r="r" b="b"/>
              <a:pathLst>
                <a:path w="56" h="105">
                  <a:moveTo>
                    <a:pt x="52" y="18"/>
                  </a:moveTo>
                  <a:lnTo>
                    <a:pt x="42" y="18"/>
                  </a:lnTo>
                  <a:lnTo>
                    <a:pt x="46" y="19"/>
                  </a:lnTo>
                  <a:lnTo>
                    <a:pt x="50" y="21"/>
                  </a:lnTo>
                  <a:lnTo>
                    <a:pt x="52" y="18"/>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73" name="Freeform 3998">
              <a:extLst>
                <a:ext uri="{FF2B5EF4-FFF2-40B4-BE49-F238E27FC236}">
                  <a16:creationId xmlns:a16="http://schemas.microsoft.com/office/drawing/2014/main" id="{00000000-0008-0000-0000-000031040000}"/>
                </a:ext>
              </a:extLst>
            </xdr:cNvPr>
            <xdr:cNvSpPr>
              <a:spLocks/>
            </xdr:cNvSpPr>
          </xdr:nvSpPr>
          <xdr:spPr bwMode="auto">
            <a:xfrm>
              <a:off x="463" y="280"/>
              <a:ext cx="56" cy="105"/>
            </a:xfrm>
            <a:custGeom>
              <a:avLst/>
              <a:gdLst>
                <a:gd name="T0" fmla="+- 0 507 463"/>
                <a:gd name="T1" fmla="*/ T0 w 56"/>
                <a:gd name="T2" fmla="+- 0 280 280"/>
                <a:gd name="T3" fmla="*/ 280 h 105"/>
                <a:gd name="T4" fmla="+- 0 493 463"/>
                <a:gd name="T5" fmla="*/ T4 w 56"/>
                <a:gd name="T6" fmla="+- 0 280 280"/>
                <a:gd name="T7" fmla="*/ 280 h 105"/>
                <a:gd name="T8" fmla="+- 0 487 463"/>
                <a:gd name="T9" fmla="*/ T8 w 56"/>
                <a:gd name="T10" fmla="+- 0 283 280"/>
                <a:gd name="T11" fmla="*/ 283 h 105"/>
                <a:gd name="T12" fmla="+- 0 479 463"/>
                <a:gd name="T13" fmla="*/ T12 w 56"/>
                <a:gd name="T14" fmla="+- 0 297 280"/>
                <a:gd name="T15" fmla="*/ 297 h 105"/>
                <a:gd name="T16" fmla="+- 0 515 463"/>
                <a:gd name="T17" fmla="*/ T16 w 56"/>
                <a:gd name="T18" fmla="+- 0 297 280"/>
                <a:gd name="T19" fmla="*/ 297 h 105"/>
                <a:gd name="T20" fmla="+- 0 519 463"/>
                <a:gd name="T21" fmla="*/ T20 w 56"/>
                <a:gd name="T22" fmla="+- 0 285 280"/>
                <a:gd name="T23" fmla="*/ 285 h 105"/>
                <a:gd name="T24" fmla="+- 0 513 463"/>
                <a:gd name="T25" fmla="*/ T24 w 56"/>
                <a:gd name="T26" fmla="+- 0 281 280"/>
                <a:gd name="T27" fmla="*/ 281 h 105"/>
                <a:gd name="T28" fmla="+- 0 507 463"/>
                <a:gd name="T29" fmla="*/ T28 w 56"/>
                <a:gd name="T30" fmla="+- 0 280 280"/>
                <a:gd name="T31" fmla="*/ 280 h 105"/>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56" h="105">
                  <a:moveTo>
                    <a:pt x="44" y="0"/>
                  </a:moveTo>
                  <a:lnTo>
                    <a:pt x="30" y="0"/>
                  </a:lnTo>
                  <a:lnTo>
                    <a:pt x="24" y="3"/>
                  </a:lnTo>
                  <a:lnTo>
                    <a:pt x="16" y="17"/>
                  </a:lnTo>
                  <a:lnTo>
                    <a:pt x="52" y="17"/>
                  </a:lnTo>
                  <a:lnTo>
                    <a:pt x="56" y="5"/>
                  </a:lnTo>
                  <a:lnTo>
                    <a:pt x="50" y="1"/>
                  </a:lnTo>
                  <a:lnTo>
                    <a:pt x="44"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1044" name="Group 1043">
            <a:extLst>
              <a:ext uri="{FF2B5EF4-FFF2-40B4-BE49-F238E27FC236}">
                <a16:creationId xmlns:a16="http://schemas.microsoft.com/office/drawing/2014/main" id="{00000000-0008-0000-0000-000014040000}"/>
              </a:ext>
            </a:extLst>
          </xdr:cNvPr>
          <xdr:cNvGrpSpPr>
            <a:grpSpLocks/>
          </xdr:cNvGrpSpPr>
        </xdr:nvGrpSpPr>
        <xdr:grpSpPr bwMode="auto">
          <a:xfrm>
            <a:off x="527" y="246"/>
            <a:ext cx="51" cy="140"/>
            <a:chOff x="527" y="246"/>
            <a:chExt cx="51" cy="140"/>
          </a:xfrm>
        </xdr:grpSpPr>
        <xdr:sp macro="" textlink="">
          <xdr:nvSpPr>
            <xdr:cNvPr id="1067" name="Freeform 4000">
              <a:extLst>
                <a:ext uri="{FF2B5EF4-FFF2-40B4-BE49-F238E27FC236}">
                  <a16:creationId xmlns:a16="http://schemas.microsoft.com/office/drawing/2014/main" id="{00000000-0008-0000-0000-00002B040000}"/>
                </a:ext>
              </a:extLst>
            </xdr:cNvPr>
            <xdr:cNvSpPr>
              <a:spLocks/>
            </xdr:cNvSpPr>
          </xdr:nvSpPr>
          <xdr:spPr bwMode="auto">
            <a:xfrm>
              <a:off x="527" y="246"/>
              <a:ext cx="51" cy="140"/>
            </a:xfrm>
            <a:custGeom>
              <a:avLst/>
              <a:gdLst>
                <a:gd name="T0" fmla="+- 0 557 527"/>
                <a:gd name="T1" fmla="*/ T0 w 51"/>
                <a:gd name="T2" fmla="+- 0 295 246"/>
                <a:gd name="T3" fmla="*/ 295 h 140"/>
                <a:gd name="T4" fmla="+- 0 540 527"/>
                <a:gd name="T5" fmla="*/ T4 w 51"/>
                <a:gd name="T6" fmla="+- 0 295 246"/>
                <a:gd name="T7" fmla="*/ 295 h 140"/>
                <a:gd name="T8" fmla="+- 0 540 527"/>
                <a:gd name="T9" fmla="*/ T8 w 51"/>
                <a:gd name="T10" fmla="+- 0 365 246"/>
                <a:gd name="T11" fmla="*/ 365 h 140"/>
                <a:gd name="T12" fmla="+- 0 558 527"/>
                <a:gd name="T13" fmla="*/ T12 w 51"/>
                <a:gd name="T14" fmla="+- 0 386 246"/>
                <a:gd name="T15" fmla="*/ 386 h 140"/>
                <a:gd name="T16" fmla="+- 0 568 527"/>
                <a:gd name="T17" fmla="*/ T16 w 51"/>
                <a:gd name="T18" fmla="+- 0 386 246"/>
                <a:gd name="T19" fmla="*/ 386 h 140"/>
                <a:gd name="T20" fmla="+- 0 572 527"/>
                <a:gd name="T21" fmla="*/ T20 w 51"/>
                <a:gd name="T22" fmla="+- 0 385 246"/>
                <a:gd name="T23" fmla="*/ 385 h 140"/>
                <a:gd name="T24" fmla="+- 0 577 527"/>
                <a:gd name="T25" fmla="*/ T24 w 51"/>
                <a:gd name="T26" fmla="+- 0 384 246"/>
                <a:gd name="T27" fmla="*/ 384 h 140"/>
                <a:gd name="T28" fmla="+- 0 575 527"/>
                <a:gd name="T29" fmla="*/ T28 w 51"/>
                <a:gd name="T30" fmla="+- 0 370 246"/>
                <a:gd name="T31" fmla="*/ 370 h 140"/>
                <a:gd name="T32" fmla="+- 0 562 527"/>
                <a:gd name="T33" fmla="*/ T32 w 51"/>
                <a:gd name="T34" fmla="+- 0 370 246"/>
                <a:gd name="T35" fmla="*/ 370 h 140"/>
                <a:gd name="T36" fmla="+- 0 559 527"/>
                <a:gd name="T37" fmla="*/ T36 w 51"/>
                <a:gd name="T38" fmla="+- 0 368 246"/>
                <a:gd name="T39" fmla="*/ 368 h 140"/>
                <a:gd name="T40" fmla="+- 0 558 527"/>
                <a:gd name="T41" fmla="*/ T40 w 51"/>
                <a:gd name="T42" fmla="+- 0 365 246"/>
                <a:gd name="T43" fmla="*/ 365 h 140"/>
                <a:gd name="T44" fmla="+- 0 557 527"/>
                <a:gd name="T45" fmla="*/ T44 w 51"/>
                <a:gd name="T46" fmla="+- 0 364 246"/>
                <a:gd name="T47" fmla="*/ 364 h 140"/>
                <a:gd name="T48" fmla="+- 0 557 527"/>
                <a:gd name="T49" fmla="*/ T48 w 51"/>
                <a:gd name="T50" fmla="+- 0 360 246"/>
                <a:gd name="T51" fmla="*/ 360 h 140"/>
                <a:gd name="T52" fmla="+- 0 557 527"/>
                <a:gd name="T53" fmla="*/ T52 w 51"/>
                <a:gd name="T54" fmla="+- 0 295 246"/>
                <a:gd name="T55" fmla="*/ 295 h 14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51" h="140">
                  <a:moveTo>
                    <a:pt x="30" y="49"/>
                  </a:moveTo>
                  <a:lnTo>
                    <a:pt x="13" y="49"/>
                  </a:lnTo>
                  <a:lnTo>
                    <a:pt x="13" y="119"/>
                  </a:lnTo>
                  <a:lnTo>
                    <a:pt x="31" y="140"/>
                  </a:lnTo>
                  <a:lnTo>
                    <a:pt x="41" y="140"/>
                  </a:lnTo>
                  <a:lnTo>
                    <a:pt x="45" y="139"/>
                  </a:lnTo>
                  <a:lnTo>
                    <a:pt x="50" y="138"/>
                  </a:lnTo>
                  <a:lnTo>
                    <a:pt x="48" y="124"/>
                  </a:lnTo>
                  <a:lnTo>
                    <a:pt x="35" y="124"/>
                  </a:lnTo>
                  <a:lnTo>
                    <a:pt x="32" y="122"/>
                  </a:lnTo>
                  <a:lnTo>
                    <a:pt x="31" y="119"/>
                  </a:lnTo>
                  <a:lnTo>
                    <a:pt x="30" y="118"/>
                  </a:lnTo>
                  <a:lnTo>
                    <a:pt x="30" y="114"/>
                  </a:lnTo>
                  <a:lnTo>
                    <a:pt x="30" y="4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68" name="Freeform 4001">
              <a:extLst>
                <a:ext uri="{FF2B5EF4-FFF2-40B4-BE49-F238E27FC236}">
                  <a16:creationId xmlns:a16="http://schemas.microsoft.com/office/drawing/2014/main" id="{00000000-0008-0000-0000-00002C040000}"/>
                </a:ext>
              </a:extLst>
            </xdr:cNvPr>
            <xdr:cNvSpPr>
              <a:spLocks/>
            </xdr:cNvSpPr>
          </xdr:nvSpPr>
          <xdr:spPr bwMode="auto">
            <a:xfrm>
              <a:off x="527" y="246"/>
              <a:ext cx="51" cy="140"/>
            </a:xfrm>
            <a:custGeom>
              <a:avLst/>
              <a:gdLst>
                <a:gd name="T0" fmla="+- 0 575 527"/>
                <a:gd name="T1" fmla="*/ T0 w 51"/>
                <a:gd name="T2" fmla="+- 0 369 246"/>
                <a:gd name="T3" fmla="*/ 369 h 140"/>
                <a:gd name="T4" fmla="+- 0 571 527"/>
                <a:gd name="T5" fmla="*/ T4 w 51"/>
                <a:gd name="T6" fmla="+- 0 369 246"/>
                <a:gd name="T7" fmla="*/ 369 h 140"/>
                <a:gd name="T8" fmla="+- 0 569 527"/>
                <a:gd name="T9" fmla="*/ T8 w 51"/>
                <a:gd name="T10" fmla="+- 0 370 246"/>
                <a:gd name="T11" fmla="*/ 370 h 140"/>
                <a:gd name="T12" fmla="+- 0 575 527"/>
                <a:gd name="T13" fmla="*/ T12 w 51"/>
                <a:gd name="T14" fmla="+- 0 370 246"/>
                <a:gd name="T15" fmla="*/ 370 h 140"/>
                <a:gd name="T16" fmla="+- 0 575 527"/>
                <a:gd name="T17" fmla="*/ T16 w 51"/>
                <a:gd name="T18" fmla="+- 0 369 246"/>
                <a:gd name="T19" fmla="*/ 369 h 140"/>
              </a:gdLst>
              <a:ahLst/>
              <a:cxnLst>
                <a:cxn ang="0">
                  <a:pos x="T1" y="T3"/>
                </a:cxn>
                <a:cxn ang="0">
                  <a:pos x="T5" y="T7"/>
                </a:cxn>
                <a:cxn ang="0">
                  <a:pos x="T9" y="T11"/>
                </a:cxn>
                <a:cxn ang="0">
                  <a:pos x="T13" y="T15"/>
                </a:cxn>
                <a:cxn ang="0">
                  <a:pos x="T17" y="T19"/>
                </a:cxn>
              </a:cxnLst>
              <a:rect l="0" t="0" r="r" b="b"/>
              <a:pathLst>
                <a:path w="51" h="140">
                  <a:moveTo>
                    <a:pt x="48" y="123"/>
                  </a:moveTo>
                  <a:lnTo>
                    <a:pt x="44" y="123"/>
                  </a:lnTo>
                  <a:lnTo>
                    <a:pt x="42" y="124"/>
                  </a:lnTo>
                  <a:lnTo>
                    <a:pt x="48" y="124"/>
                  </a:lnTo>
                  <a:lnTo>
                    <a:pt x="48" y="12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69" name="Freeform 4002">
              <a:extLst>
                <a:ext uri="{FF2B5EF4-FFF2-40B4-BE49-F238E27FC236}">
                  <a16:creationId xmlns:a16="http://schemas.microsoft.com/office/drawing/2014/main" id="{00000000-0008-0000-0000-00002D040000}"/>
                </a:ext>
              </a:extLst>
            </xdr:cNvPr>
            <xdr:cNvSpPr>
              <a:spLocks/>
            </xdr:cNvSpPr>
          </xdr:nvSpPr>
          <xdr:spPr bwMode="auto">
            <a:xfrm>
              <a:off x="527" y="246"/>
              <a:ext cx="51" cy="140"/>
            </a:xfrm>
            <a:custGeom>
              <a:avLst/>
              <a:gdLst>
                <a:gd name="T0" fmla="+- 0 575 527"/>
                <a:gd name="T1" fmla="*/ T0 w 51"/>
                <a:gd name="T2" fmla="+- 0 282 246"/>
                <a:gd name="T3" fmla="*/ 282 h 140"/>
                <a:gd name="T4" fmla="+- 0 527 527"/>
                <a:gd name="T5" fmla="*/ T4 w 51"/>
                <a:gd name="T6" fmla="+- 0 282 246"/>
                <a:gd name="T7" fmla="*/ 282 h 140"/>
                <a:gd name="T8" fmla="+- 0 527 527"/>
                <a:gd name="T9" fmla="*/ T8 w 51"/>
                <a:gd name="T10" fmla="+- 0 295 246"/>
                <a:gd name="T11" fmla="*/ 295 h 140"/>
                <a:gd name="T12" fmla="+- 0 575 527"/>
                <a:gd name="T13" fmla="*/ T12 w 51"/>
                <a:gd name="T14" fmla="+- 0 295 246"/>
                <a:gd name="T15" fmla="*/ 295 h 140"/>
                <a:gd name="T16" fmla="+- 0 575 527"/>
                <a:gd name="T17" fmla="*/ T16 w 51"/>
                <a:gd name="T18" fmla="+- 0 282 246"/>
                <a:gd name="T19" fmla="*/ 282 h 140"/>
              </a:gdLst>
              <a:ahLst/>
              <a:cxnLst>
                <a:cxn ang="0">
                  <a:pos x="T1" y="T3"/>
                </a:cxn>
                <a:cxn ang="0">
                  <a:pos x="T5" y="T7"/>
                </a:cxn>
                <a:cxn ang="0">
                  <a:pos x="T9" y="T11"/>
                </a:cxn>
                <a:cxn ang="0">
                  <a:pos x="T13" y="T15"/>
                </a:cxn>
                <a:cxn ang="0">
                  <a:pos x="T17" y="T19"/>
                </a:cxn>
              </a:cxnLst>
              <a:rect l="0" t="0" r="r" b="b"/>
              <a:pathLst>
                <a:path w="51" h="140">
                  <a:moveTo>
                    <a:pt x="48" y="36"/>
                  </a:moveTo>
                  <a:lnTo>
                    <a:pt x="0" y="36"/>
                  </a:lnTo>
                  <a:lnTo>
                    <a:pt x="0" y="49"/>
                  </a:lnTo>
                  <a:lnTo>
                    <a:pt x="48" y="49"/>
                  </a:lnTo>
                  <a:lnTo>
                    <a:pt x="48" y="36"/>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70" name="Freeform 4003">
              <a:extLst>
                <a:ext uri="{FF2B5EF4-FFF2-40B4-BE49-F238E27FC236}">
                  <a16:creationId xmlns:a16="http://schemas.microsoft.com/office/drawing/2014/main" id="{00000000-0008-0000-0000-00002E040000}"/>
                </a:ext>
              </a:extLst>
            </xdr:cNvPr>
            <xdr:cNvSpPr>
              <a:spLocks/>
            </xdr:cNvSpPr>
          </xdr:nvSpPr>
          <xdr:spPr bwMode="auto">
            <a:xfrm>
              <a:off x="527" y="246"/>
              <a:ext cx="51" cy="140"/>
            </a:xfrm>
            <a:custGeom>
              <a:avLst/>
              <a:gdLst>
                <a:gd name="T0" fmla="+- 0 557 527"/>
                <a:gd name="T1" fmla="*/ T0 w 51"/>
                <a:gd name="T2" fmla="+- 0 246 246"/>
                <a:gd name="T3" fmla="*/ 246 h 140"/>
                <a:gd name="T4" fmla="+- 0 540 527"/>
                <a:gd name="T5" fmla="*/ T4 w 51"/>
                <a:gd name="T6" fmla="+- 0 256 246"/>
                <a:gd name="T7" fmla="*/ 256 h 140"/>
                <a:gd name="T8" fmla="+- 0 540 527"/>
                <a:gd name="T9" fmla="*/ T8 w 51"/>
                <a:gd name="T10" fmla="+- 0 282 246"/>
                <a:gd name="T11" fmla="*/ 282 h 140"/>
                <a:gd name="T12" fmla="+- 0 557 527"/>
                <a:gd name="T13" fmla="*/ T12 w 51"/>
                <a:gd name="T14" fmla="+- 0 282 246"/>
                <a:gd name="T15" fmla="*/ 282 h 140"/>
                <a:gd name="T16" fmla="+- 0 557 527"/>
                <a:gd name="T17" fmla="*/ T16 w 51"/>
                <a:gd name="T18" fmla="+- 0 246 246"/>
                <a:gd name="T19" fmla="*/ 246 h 140"/>
              </a:gdLst>
              <a:ahLst/>
              <a:cxnLst>
                <a:cxn ang="0">
                  <a:pos x="T1" y="T3"/>
                </a:cxn>
                <a:cxn ang="0">
                  <a:pos x="T5" y="T7"/>
                </a:cxn>
                <a:cxn ang="0">
                  <a:pos x="T9" y="T11"/>
                </a:cxn>
                <a:cxn ang="0">
                  <a:pos x="T13" y="T15"/>
                </a:cxn>
                <a:cxn ang="0">
                  <a:pos x="T17" y="T19"/>
                </a:cxn>
              </a:cxnLst>
              <a:rect l="0" t="0" r="r" b="b"/>
              <a:pathLst>
                <a:path w="51" h="140">
                  <a:moveTo>
                    <a:pt x="30" y="0"/>
                  </a:moveTo>
                  <a:lnTo>
                    <a:pt x="13" y="10"/>
                  </a:lnTo>
                  <a:lnTo>
                    <a:pt x="13" y="36"/>
                  </a:lnTo>
                  <a:lnTo>
                    <a:pt x="30" y="36"/>
                  </a:lnTo>
                  <a:lnTo>
                    <a:pt x="3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1045" name="Group 1044">
            <a:extLst>
              <a:ext uri="{FF2B5EF4-FFF2-40B4-BE49-F238E27FC236}">
                <a16:creationId xmlns:a16="http://schemas.microsoft.com/office/drawing/2014/main" id="{00000000-0008-0000-0000-000015040000}"/>
              </a:ext>
            </a:extLst>
          </xdr:cNvPr>
          <xdr:cNvGrpSpPr>
            <a:grpSpLocks/>
          </xdr:cNvGrpSpPr>
        </xdr:nvGrpSpPr>
        <xdr:grpSpPr bwMode="auto">
          <a:xfrm>
            <a:off x="596" y="280"/>
            <a:ext cx="140" cy="105"/>
            <a:chOff x="596" y="280"/>
            <a:chExt cx="140" cy="105"/>
          </a:xfrm>
        </xdr:grpSpPr>
        <xdr:sp macro="" textlink="">
          <xdr:nvSpPr>
            <xdr:cNvPr id="1062" name="Freeform 4005">
              <a:extLst>
                <a:ext uri="{FF2B5EF4-FFF2-40B4-BE49-F238E27FC236}">
                  <a16:creationId xmlns:a16="http://schemas.microsoft.com/office/drawing/2014/main" id="{00000000-0008-0000-0000-000026040000}"/>
                </a:ext>
              </a:extLst>
            </xdr:cNvPr>
            <xdr:cNvSpPr>
              <a:spLocks/>
            </xdr:cNvSpPr>
          </xdr:nvSpPr>
          <xdr:spPr bwMode="auto">
            <a:xfrm>
              <a:off x="596" y="280"/>
              <a:ext cx="140" cy="105"/>
            </a:xfrm>
            <a:custGeom>
              <a:avLst/>
              <a:gdLst>
                <a:gd name="T0" fmla="+- 0 612 596"/>
                <a:gd name="T1" fmla="*/ T0 w 140"/>
                <a:gd name="T2" fmla="+- 0 282 280"/>
                <a:gd name="T3" fmla="*/ 282 h 105"/>
                <a:gd name="T4" fmla="+- 0 596 596"/>
                <a:gd name="T5" fmla="*/ T4 w 140"/>
                <a:gd name="T6" fmla="+- 0 282 280"/>
                <a:gd name="T7" fmla="*/ 282 h 105"/>
                <a:gd name="T8" fmla="+- 0 596 596"/>
                <a:gd name="T9" fmla="*/ T8 w 140"/>
                <a:gd name="T10" fmla="+- 0 385 280"/>
                <a:gd name="T11" fmla="*/ 385 h 105"/>
                <a:gd name="T12" fmla="+- 0 613 596"/>
                <a:gd name="T13" fmla="*/ T12 w 140"/>
                <a:gd name="T14" fmla="+- 0 385 280"/>
                <a:gd name="T15" fmla="*/ 385 h 105"/>
                <a:gd name="T16" fmla="+- 0 613 596"/>
                <a:gd name="T17" fmla="*/ T16 w 140"/>
                <a:gd name="T18" fmla="+- 0 331 280"/>
                <a:gd name="T19" fmla="*/ 331 h 105"/>
                <a:gd name="T20" fmla="+- 0 615 596"/>
                <a:gd name="T21" fmla="*/ T20 w 140"/>
                <a:gd name="T22" fmla="+- 0 314 280"/>
                <a:gd name="T23" fmla="*/ 314 h 105"/>
                <a:gd name="T24" fmla="+- 0 620 596"/>
                <a:gd name="T25" fmla="*/ T24 w 140"/>
                <a:gd name="T26" fmla="+- 0 303 280"/>
                <a:gd name="T27" fmla="*/ 303 h 105"/>
                <a:gd name="T28" fmla="+- 0 628 596"/>
                <a:gd name="T29" fmla="*/ T28 w 140"/>
                <a:gd name="T30" fmla="+- 0 297 280"/>
                <a:gd name="T31" fmla="*/ 297 h 105"/>
                <a:gd name="T32" fmla="+- 0 631 596"/>
                <a:gd name="T33" fmla="*/ T32 w 140"/>
                <a:gd name="T34" fmla="+- 0 296 280"/>
                <a:gd name="T35" fmla="*/ 296 h 105"/>
                <a:gd name="T36" fmla="+- 0 612 596"/>
                <a:gd name="T37" fmla="*/ T36 w 140"/>
                <a:gd name="T38" fmla="+- 0 296 280"/>
                <a:gd name="T39" fmla="*/ 296 h 105"/>
                <a:gd name="T40" fmla="+- 0 612 596"/>
                <a:gd name="T41" fmla="*/ T40 w 140"/>
                <a:gd name="T42" fmla="+- 0 282 280"/>
                <a:gd name="T43" fmla="*/ 282 h 10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140" h="105">
                  <a:moveTo>
                    <a:pt x="16" y="2"/>
                  </a:moveTo>
                  <a:lnTo>
                    <a:pt x="0" y="2"/>
                  </a:lnTo>
                  <a:lnTo>
                    <a:pt x="0" y="105"/>
                  </a:lnTo>
                  <a:lnTo>
                    <a:pt x="17" y="105"/>
                  </a:lnTo>
                  <a:lnTo>
                    <a:pt x="17" y="51"/>
                  </a:lnTo>
                  <a:lnTo>
                    <a:pt x="19" y="34"/>
                  </a:lnTo>
                  <a:lnTo>
                    <a:pt x="24" y="23"/>
                  </a:lnTo>
                  <a:lnTo>
                    <a:pt x="32" y="17"/>
                  </a:lnTo>
                  <a:lnTo>
                    <a:pt x="35" y="16"/>
                  </a:lnTo>
                  <a:lnTo>
                    <a:pt x="16" y="16"/>
                  </a:lnTo>
                  <a:lnTo>
                    <a:pt x="16" y="2"/>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63" name="Freeform 4006">
              <a:extLst>
                <a:ext uri="{FF2B5EF4-FFF2-40B4-BE49-F238E27FC236}">
                  <a16:creationId xmlns:a16="http://schemas.microsoft.com/office/drawing/2014/main" id="{00000000-0008-0000-0000-000027040000}"/>
                </a:ext>
              </a:extLst>
            </xdr:cNvPr>
            <xdr:cNvSpPr>
              <a:spLocks/>
            </xdr:cNvSpPr>
          </xdr:nvSpPr>
          <xdr:spPr bwMode="auto">
            <a:xfrm>
              <a:off x="596" y="280"/>
              <a:ext cx="140" cy="105"/>
            </a:xfrm>
            <a:custGeom>
              <a:avLst/>
              <a:gdLst>
                <a:gd name="T0" fmla="+- 0 671 596"/>
                <a:gd name="T1" fmla="*/ T0 w 140"/>
                <a:gd name="T2" fmla="+- 0 295 280"/>
                <a:gd name="T3" fmla="*/ 295 h 105"/>
                <a:gd name="T4" fmla="+- 0 652 596"/>
                <a:gd name="T5" fmla="*/ T4 w 140"/>
                <a:gd name="T6" fmla="+- 0 295 280"/>
                <a:gd name="T7" fmla="*/ 295 h 105"/>
                <a:gd name="T8" fmla="+- 0 657 596"/>
                <a:gd name="T9" fmla="*/ T8 w 140"/>
                <a:gd name="T10" fmla="+- 0 302 280"/>
                <a:gd name="T11" fmla="*/ 302 h 105"/>
                <a:gd name="T12" fmla="+- 0 657 596"/>
                <a:gd name="T13" fmla="*/ T12 w 140"/>
                <a:gd name="T14" fmla="+- 0 385 280"/>
                <a:gd name="T15" fmla="*/ 385 h 105"/>
                <a:gd name="T16" fmla="+- 0 674 596"/>
                <a:gd name="T17" fmla="*/ T16 w 140"/>
                <a:gd name="T18" fmla="+- 0 385 280"/>
                <a:gd name="T19" fmla="*/ 385 h 105"/>
                <a:gd name="T20" fmla="+- 0 674 596"/>
                <a:gd name="T21" fmla="*/ T20 w 140"/>
                <a:gd name="T22" fmla="+- 0 304 280"/>
                <a:gd name="T23" fmla="*/ 304 h 105"/>
                <a:gd name="T24" fmla="+- 0 682 596"/>
                <a:gd name="T25" fmla="*/ T24 w 140"/>
                <a:gd name="T26" fmla="+- 0 298 280"/>
                <a:gd name="T27" fmla="*/ 298 h 105"/>
                <a:gd name="T28" fmla="+- 0 672 596"/>
                <a:gd name="T29" fmla="*/ T28 w 140"/>
                <a:gd name="T30" fmla="+- 0 298 280"/>
                <a:gd name="T31" fmla="*/ 298 h 105"/>
                <a:gd name="T32" fmla="+- 0 671 596"/>
                <a:gd name="T33" fmla="*/ T32 w 140"/>
                <a:gd name="T34" fmla="+- 0 295 280"/>
                <a:gd name="T35" fmla="*/ 295 h 10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40" h="105">
                  <a:moveTo>
                    <a:pt x="75" y="15"/>
                  </a:moveTo>
                  <a:lnTo>
                    <a:pt x="56" y="15"/>
                  </a:lnTo>
                  <a:lnTo>
                    <a:pt x="61" y="22"/>
                  </a:lnTo>
                  <a:lnTo>
                    <a:pt x="61" y="105"/>
                  </a:lnTo>
                  <a:lnTo>
                    <a:pt x="78" y="105"/>
                  </a:lnTo>
                  <a:lnTo>
                    <a:pt x="78" y="24"/>
                  </a:lnTo>
                  <a:lnTo>
                    <a:pt x="86" y="18"/>
                  </a:lnTo>
                  <a:lnTo>
                    <a:pt x="76" y="18"/>
                  </a:lnTo>
                  <a:lnTo>
                    <a:pt x="75" y="15"/>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64" name="Freeform 4007">
              <a:extLst>
                <a:ext uri="{FF2B5EF4-FFF2-40B4-BE49-F238E27FC236}">
                  <a16:creationId xmlns:a16="http://schemas.microsoft.com/office/drawing/2014/main" id="{00000000-0008-0000-0000-000028040000}"/>
                </a:ext>
              </a:extLst>
            </xdr:cNvPr>
            <xdr:cNvSpPr>
              <a:spLocks/>
            </xdr:cNvSpPr>
          </xdr:nvSpPr>
          <xdr:spPr bwMode="auto">
            <a:xfrm>
              <a:off x="596" y="280"/>
              <a:ext cx="140" cy="105"/>
            </a:xfrm>
            <a:custGeom>
              <a:avLst/>
              <a:gdLst>
                <a:gd name="T0" fmla="+- 0 731 596"/>
                <a:gd name="T1" fmla="*/ T0 w 140"/>
                <a:gd name="T2" fmla="+- 0 295 280"/>
                <a:gd name="T3" fmla="*/ 295 h 105"/>
                <a:gd name="T4" fmla="+- 0 707 596"/>
                <a:gd name="T5" fmla="*/ T4 w 140"/>
                <a:gd name="T6" fmla="+- 0 295 280"/>
                <a:gd name="T7" fmla="*/ 295 h 105"/>
                <a:gd name="T8" fmla="+- 0 714 596"/>
                <a:gd name="T9" fmla="*/ T8 w 140"/>
                <a:gd name="T10" fmla="+- 0 299 280"/>
                <a:gd name="T11" fmla="*/ 299 h 105"/>
                <a:gd name="T12" fmla="+- 0 716 596"/>
                <a:gd name="T13" fmla="*/ T12 w 140"/>
                <a:gd name="T14" fmla="+- 0 305 280"/>
                <a:gd name="T15" fmla="*/ 305 h 105"/>
                <a:gd name="T16" fmla="+- 0 717 596"/>
                <a:gd name="T17" fmla="*/ T16 w 140"/>
                <a:gd name="T18" fmla="+- 0 308 280"/>
                <a:gd name="T19" fmla="*/ 308 h 105"/>
                <a:gd name="T20" fmla="+- 0 718 596"/>
                <a:gd name="T21" fmla="*/ T20 w 140"/>
                <a:gd name="T22" fmla="+- 0 313 280"/>
                <a:gd name="T23" fmla="*/ 313 h 105"/>
                <a:gd name="T24" fmla="+- 0 718 596"/>
                <a:gd name="T25" fmla="*/ T24 w 140"/>
                <a:gd name="T26" fmla="+- 0 385 280"/>
                <a:gd name="T27" fmla="*/ 385 h 105"/>
                <a:gd name="T28" fmla="+- 0 735 596"/>
                <a:gd name="T29" fmla="*/ T28 w 140"/>
                <a:gd name="T30" fmla="+- 0 385 280"/>
                <a:gd name="T31" fmla="*/ 385 h 105"/>
                <a:gd name="T32" fmla="+- 0 735 596"/>
                <a:gd name="T33" fmla="*/ T32 w 140"/>
                <a:gd name="T34" fmla="+- 0 313 280"/>
                <a:gd name="T35" fmla="*/ 313 h 105"/>
                <a:gd name="T36" fmla="+- 0 733 596"/>
                <a:gd name="T37" fmla="*/ T36 w 140"/>
                <a:gd name="T38" fmla="+- 0 299 280"/>
                <a:gd name="T39" fmla="*/ 299 h 105"/>
                <a:gd name="T40" fmla="+- 0 731 596"/>
                <a:gd name="T41" fmla="*/ T40 w 140"/>
                <a:gd name="T42" fmla="+- 0 295 280"/>
                <a:gd name="T43" fmla="*/ 295 h 10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140" h="105">
                  <a:moveTo>
                    <a:pt x="135" y="15"/>
                  </a:moveTo>
                  <a:lnTo>
                    <a:pt x="111" y="15"/>
                  </a:lnTo>
                  <a:lnTo>
                    <a:pt x="118" y="19"/>
                  </a:lnTo>
                  <a:lnTo>
                    <a:pt x="120" y="25"/>
                  </a:lnTo>
                  <a:lnTo>
                    <a:pt x="121" y="28"/>
                  </a:lnTo>
                  <a:lnTo>
                    <a:pt x="122" y="33"/>
                  </a:lnTo>
                  <a:lnTo>
                    <a:pt x="122" y="105"/>
                  </a:lnTo>
                  <a:lnTo>
                    <a:pt x="139" y="105"/>
                  </a:lnTo>
                  <a:lnTo>
                    <a:pt x="139" y="33"/>
                  </a:lnTo>
                  <a:lnTo>
                    <a:pt x="137" y="19"/>
                  </a:lnTo>
                  <a:lnTo>
                    <a:pt x="135" y="15"/>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65" name="Freeform 4008">
              <a:extLst>
                <a:ext uri="{FF2B5EF4-FFF2-40B4-BE49-F238E27FC236}">
                  <a16:creationId xmlns:a16="http://schemas.microsoft.com/office/drawing/2014/main" id="{00000000-0008-0000-0000-000029040000}"/>
                </a:ext>
              </a:extLst>
            </xdr:cNvPr>
            <xdr:cNvSpPr>
              <a:spLocks/>
            </xdr:cNvSpPr>
          </xdr:nvSpPr>
          <xdr:spPr bwMode="auto">
            <a:xfrm>
              <a:off x="596" y="280"/>
              <a:ext cx="140" cy="105"/>
            </a:xfrm>
            <a:custGeom>
              <a:avLst/>
              <a:gdLst>
                <a:gd name="T0" fmla="+- 0 703 596"/>
                <a:gd name="T1" fmla="*/ T0 w 140"/>
                <a:gd name="T2" fmla="+- 0 280 280"/>
                <a:gd name="T3" fmla="*/ 280 h 105"/>
                <a:gd name="T4" fmla="+- 0 690 596"/>
                <a:gd name="T5" fmla="*/ T4 w 140"/>
                <a:gd name="T6" fmla="+- 0 280 280"/>
                <a:gd name="T7" fmla="*/ 280 h 105"/>
                <a:gd name="T8" fmla="+- 0 680 596"/>
                <a:gd name="T9" fmla="*/ T8 w 140"/>
                <a:gd name="T10" fmla="+- 0 286 280"/>
                <a:gd name="T11" fmla="*/ 286 h 105"/>
                <a:gd name="T12" fmla="+- 0 672 596"/>
                <a:gd name="T13" fmla="*/ T12 w 140"/>
                <a:gd name="T14" fmla="+- 0 298 280"/>
                <a:gd name="T15" fmla="*/ 298 h 105"/>
                <a:gd name="T16" fmla="+- 0 682 596"/>
                <a:gd name="T17" fmla="*/ T16 w 140"/>
                <a:gd name="T18" fmla="+- 0 298 280"/>
                <a:gd name="T19" fmla="*/ 298 h 105"/>
                <a:gd name="T20" fmla="+- 0 685 596"/>
                <a:gd name="T21" fmla="*/ T20 w 140"/>
                <a:gd name="T22" fmla="+- 0 295 280"/>
                <a:gd name="T23" fmla="*/ 295 h 105"/>
                <a:gd name="T24" fmla="+- 0 731 596"/>
                <a:gd name="T25" fmla="*/ T24 w 140"/>
                <a:gd name="T26" fmla="+- 0 295 280"/>
                <a:gd name="T27" fmla="*/ 295 h 105"/>
                <a:gd name="T28" fmla="+- 0 727 596"/>
                <a:gd name="T29" fmla="*/ T28 w 140"/>
                <a:gd name="T30" fmla="+- 0 288 280"/>
                <a:gd name="T31" fmla="*/ 288 h 105"/>
                <a:gd name="T32" fmla="+- 0 717 596"/>
                <a:gd name="T33" fmla="*/ T32 w 140"/>
                <a:gd name="T34" fmla="+- 0 282 280"/>
                <a:gd name="T35" fmla="*/ 282 h 105"/>
                <a:gd name="T36" fmla="+- 0 703 596"/>
                <a:gd name="T37" fmla="*/ T36 w 140"/>
                <a:gd name="T38" fmla="+- 0 280 280"/>
                <a:gd name="T39" fmla="*/ 280 h 10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140" h="105">
                  <a:moveTo>
                    <a:pt x="107" y="0"/>
                  </a:moveTo>
                  <a:lnTo>
                    <a:pt x="94" y="0"/>
                  </a:lnTo>
                  <a:lnTo>
                    <a:pt x="84" y="6"/>
                  </a:lnTo>
                  <a:lnTo>
                    <a:pt x="76" y="18"/>
                  </a:lnTo>
                  <a:lnTo>
                    <a:pt x="86" y="18"/>
                  </a:lnTo>
                  <a:lnTo>
                    <a:pt x="89" y="15"/>
                  </a:lnTo>
                  <a:lnTo>
                    <a:pt x="135" y="15"/>
                  </a:lnTo>
                  <a:lnTo>
                    <a:pt x="131" y="8"/>
                  </a:lnTo>
                  <a:lnTo>
                    <a:pt x="121" y="2"/>
                  </a:lnTo>
                  <a:lnTo>
                    <a:pt x="107"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66" name="Freeform 4009">
              <a:extLst>
                <a:ext uri="{FF2B5EF4-FFF2-40B4-BE49-F238E27FC236}">
                  <a16:creationId xmlns:a16="http://schemas.microsoft.com/office/drawing/2014/main" id="{00000000-0008-0000-0000-00002A040000}"/>
                </a:ext>
              </a:extLst>
            </xdr:cNvPr>
            <xdr:cNvSpPr>
              <a:spLocks/>
            </xdr:cNvSpPr>
          </xdr:nvSpPr>
          <xdr:spPr bwMode="auto">
            <a:xfrm>
              <a:off x="596" y="280"/>
              <a:ext cx="140" cy="105"/>
            </a:xfrm>
            <a:custGeom>
              <a:avLst/>
              <a:gdLst>
                <a:gd name="T0" fmla="+- 0 658 596"/>
                <a:gd name="T1" fmla="*/ T0 w 140"/>
                <a:gd name="T2" fmla="+- 0 280 280"/>
                <a:gd name="T3" fmla="*/ 280 h 105"/>
                <a:gd name="T4" fmla="+- 0 629 596"/>
                <a:gd name="T5" fmla="*/ T4 w 140"/>
                <a:gd name="T6" fmla="+- 0 280 280"/>
                <a:gd name="T7" fmla="*/ 280 h 105"/>
                <a:gd name="T8" fmla="+- 0 618 596"/>
                <a:gd name="T9" fmla="*/ T8 w 140"/>
                <a:gd name="T10" fmla="+- 0 286 280"/>
                <a:gd name="T11" fmla="*/ 286 h 105"/>
                <a:gd name="T12" fmla="+- 0 612 596"/>
                <a:gd name="T13" fmla="*/ T12 w 140"/>
                <a:gd name="T14" fmla="+- 0 296 280"/>
                <a:gd name="T15" fmla="*/ 296 h 105"/>
                <a:gd name="T16" fmla="+- 0 631 596"/>
                <a:gd name="T17" fmla="*/ T16 w 140"/>
                <a:gd name="T18" fmla="+- 0 296 280"/>
                <a:gd name="T19" fmla="*/ 296 h 105"/>
                <a:gd name="T20" fmla="+- 0 639 596"/>
                <a:gd name="T21" fmla="*/ T20 w 140"/>
                <a:gd name="T22" fmla="+- 0 295 280"/>
                <a:gd name="T23" fmla="*/ 295 h 105"/>
                <a:gd name="T24" fmla="+- 0 671 596"/>
                <a:gd name="T25" fmla="*/ T24 w 140"/>
                <a:gd name="T26" fmla="+- 0 295 280"/>
                <a:gd name="T27" fmla="*/ 295 h 105"/>
                <a:gd name="T28" fmla="+- 0 668 596"/>
                <a:gd name="T29" fmla="*/ T28 w 140"/>
                <a:gd name="T30" fmla="+- 0 286 280"/>
                <a:gd name="T31" fmla="*/ 286 h 105"/>
                <a:gd name="T32" fmla="+- 0 658 596"/>
                <a:gd name="T33" fmla="*/ T32 w 140"/>
                <a:gd name="T34" fmla="+- 0 280 280"/>
                <a:gd name="T35" fmla="*/ 280 h 10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40" h="105">
                  <a:moveTo>
                    <a:pt x="62" y="0"/>
                  </a:moveTo>
                  <a:lnTo>
                    <a:pt x="33" y="0"/>
                  </a:lnTo>
                  <a:lnTo>
                    <a:pt x="22" y="6"/>
                  </a:lnTo>
                  <a:lnTo>
                    <a:pt x="16" y="16"/>
                  </a:lnTo>
                  <a:lnTo>
                    <a:pt x="35" y="16"/>
                  </a:lnTo>
                  <a:lnTo>
                    <a:pt x="43" y="15"/>
                  </a:lnTo>
                  <a:lnTo>
                    <a:pt x="75" y="15"/>
                  </a:lnTo>
                  <a:lnTo>
                    <a:pt x="72" y="6"/>
                  </a:lnTo>
                  <a:lnTo>
                    <a:pt x="6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1046" name="Group 1045">
            <a:extLst>
              <a:ext uri="{FF2B5EF4-FFF2-40B4-BE49-F238E27FC236}">
                <a16:creationId xmlns:a16="http://schemas.microsoft.com/office/drawing/2014/main" id="{00000000-0008-0000-0000-000016040000}"/>
              </a:ext>
            </a:extLst>
          </xdr:cNvPr>
          <xdr:cNvGrpSpPr>
            <a:grpSpLocks/>
          </xdr:cNvGrpSpPr>
        </xdr:nvGrpSpPr>
        <xdr:grpSpPr bwMode="auto">
          <a:xfrm>
            <a:off x="755" y="280"/>
            <a:ext cx="95" cy="108"/>
            <a:chOff x="755" y="280"/>
            <a:chExt cx="95" cy="108"/>
          </a:xfrm>
        </xdr:grpSpPr>
        <xdr:sp macro="" textlink="">
          <xdr:nvSpPr>
            <xdr:cNvPr id="1059" name="Freeform 4011">
              <a:extLst>
                <a:ext uri="{FF2B5EF4-FFF2-40B4-BE49-F238E27FC236}">
                  <a16:creationId xmlns:a16="http://schemas.microsoft.com/office/drawing/2014/main" id="{00000000-0008-0000-0000-000023040000}"/>
                </a:ext>
              </a:extLst>
            </xdr:cNvPr>
            <xdr:cNvSpPr>
              <a:spLocks/>
            </xdr:cNvSpPr>
          </xdr:nvSpPr>
          <xdr:spPr bwMode="auto">
            <a:xfrm>
              <a:off x="755" y="280"/>
              <a:ext cx="95" cy="108"/>
            </a:xfrm>
            <a:custGeom>
              <a:avLst/>
              <a:gdLst>
                <a:gd name="T0" fmla="+- 0 816 755"/>
                <a:gd name="T1" fmla="*/ T0 w 95"/>
                <a:gd name="T2" fmla="+- 0 280 280"/>
                <a:gd name="T3" fmla="*/ 280 h 108"/>
                <a:gd name="T4" fmla="+- 0 788 755"/>
                <a:gd name="T5" fmla="*/ T4 w 95"/>
                <a:gd name="T6" fmla="+- 0 280 280"/>
                <a:gd name="T7" fmla="*/ 280 h 108"/>
                <a:gd name="T8" fmla="+- 0 777 755"/>
                <a:gd name="T9" fmla="*/ T8 w 95"/>
                <a:gd name="T10" fmla="+- 0 284 280"/>
                <a:gd name="T11" fmla="*/ 284 h 108"/>
                <a:gd name="T12" fmla="+- 0 755 755"/>
                <a:gd name="T13" fmla="*/ T12 w 95"/>
                <a:gd name="T14" fmla="+- 0 334 280"/>
                <a:gd name="T15" fmla="*/ 334 h 108"/>
                <a:gd name="T16" fmla="+- 0 758 755"/>
                <a:gd name="T17" fmla="*/ T16 w 95"/>
                <a:gd name="T18" fmla="+- 0 356 280"/>
                <a:gd name="T19" fmla="*/ 356 h 108"/>
                <a:gd name="T20" fmla="+- 0 768 755"/>
                <a:gd name="T21" fmla="*/ T20 w 95"/>
                <a:gd name="T22" fmla="+- 0 373 280"/>
                <a:gd name="T23" fmla="*/ 373 h 108"/>
                <a:gd name="T24" fmla="+- 0 783 755"/>
                <a:gd name="T25" fmla="*/ T24 w 95"/>
                <a:gd name="T26" fmla="+- 0 383 280"/>
                <a:gd name="T27" fmla="*/ 383 h 108"/>
                <a:gd name="T28" fmla="+- 0 804 755"/>
                <a:gd name="T29" fmla="*/ T28 w 95"/>
                <a:gd name="T30" fmla="+- 0 387 280"/>
                <a:gd name="T31" fmla="*/ 387 h 108"/>
                <a:gd name="T32" fmla="+- 0 820 755"/>
                <a:gd name="T33" fmla="*/ T32 w 95"/>
                <a:gd name="T34" fmla="+- 0 385 280"/>
                <a:gd name="T35" fmla="*/ 385 h 108"/>
                <a:gd name="T36" fmla="+- 0 833 755"/>
                <a:gd name="T37" fmla="*/ T36 w 95"/>
                <a:gd name="T38" fmla="+- 0 378 280"/>
                <a:gd name="T39" fmla="*/ 378 h 108"/>
                <a:gd name="T40" fmla="+- 0 838 755"/>
                <a:gd name="T41" fmla="*/ T40 w 95"/>
                <a:gd name="T42" fmla="+- 0 372 280"/>
                <a:gd name="T43" fmla="*/ 372 h 108"/>
                <a:gd name="T44" fmla="+- 0 804 755"/>
                <a:gd name="T45" fmla="*/ T44 w 95"/>
                <a:gd name="T46" fmla="+- 0 372 280"/>
                <a:gd name="T47" fmla="*/ 372 h 108"/>
                <a:gd name="T48" fmla="+- 0 792 755"/>
                <a:gd name="T49" fmla="*/ T48 w 95"/>
                <a:gd name="T50" fmla="+- 0 370 280"/>
                <a:gd name="T51" fmla="*/ 370 h 108"/>
                <a:gd name="T52" fmla="+- 0 782 755"/>
                <a:gd name="T53" fmla="*/ T52 w 95"/>
                <a:gd name="T54" fmla="+- 0 364 280"/>
                <a:gd name="T55" fmla="*/ 364 h 108"/>
                <a:gd name="T56" fmla="+- 0 776 755"/>
                <a:gd name="T57" fmla="*/ T56 w 95"/>
                <a:gd name="T58" fmla="+- 0 353 280"/>
                <a:gd name="T59" fmla="*/ 353 h 108"/>
                <a:gd name="T60" fmla="+- 0 773 755"/>
                <a:gd name="T61" fmla="*/ T60 w 95"/>
                <a:gd name="T62" fmla="+- 0 338 280"/>
                <a:gd name="T63" fmla="*/ 338 h 108"/>
                <a:gd name="T64" fmla="+- 0 849 755"/>
                <a:gd name="T65" fmla="*/ T64 w 95"/>
                <a:gd name="T66" fmla="+- 0 338 280"/>
                <a:gd name="T67" fmla="*/ 338 h 108"/>
                <a:gd name="T68" fmla="+- 0 849 755"/>
                <a:gd name="T69" fmla="*/ T68 w 95"/>
                <a:gd name="T70" fmla="+- 0 336 280"/>
                <a:gd name="T71" fmla="*/ 336 h 108"/>
                <a:gd name="T72" fmla="+- 0 849 755"/>
                <a:gd name="T73" fmla="*/ T72 w 95"/>
                <a:gd name="T74" fmla="+- 0 333 280"/>
                <a:gd name="T75" fmla="*/ 333 h 108"/>
                <a:gd name="T76" fmla="+- 0 849 755"/>
                <a:gd name="T77" fmla="*/ T76 w 95"/>
                <a:gd name="T78" fmla="+- 0 323 280"/>
                <a:gd name="T79" fmla="*/ 323 h 108"/>
                <a:gd name="T80" fmla="+- 0 774 755"/>
                <a:gd name="T81" fmla="*/ T80 w 95"/>
                <a:gd name="T82" fmla="+- 0 323 280"/>
                <a:gd name="T83" fmla="*/ 323 h 108"/>
                <a:gd name="T84" fmla="+- 0 776 755"/>
                <a:gd name="T85" fmla="*/ T84 w 95"/>
                <a:gd name="T86" fmla="+- 0 311 280"/>
                <a:gd name="T87" fmla="*/ 311 h 108"/>
                <a:gd name="T88" fmla="+- 0 783 755"/>
                <a:gd name="T89" fmla="*/ T88 w 95"/>
                <a:gd name="T90" fmla="+- 0 302 280"/>
                <a:gd name="T91" fmla="*/ 302 h 108"/>
                <a:gd name="T92" fmla="+- 0 792 755"/>
                <a:gd name="T93" fmla="*/ T92 w 95"/>
                <a:gd name="T94" fmla="+- 0 296 280"/>
                <a:gd name="T95" fmla="*/ 296 h 108"/>
                <a:gd name="T96" fmla="+- 0 803 755"/>
                <a:gd name="T97" fmla="*/ T96 w 95"/>
                <a:gd name="T98" fmla="+- 0 294 280"/>
                <a:gd name="T99" fmla="*/ 294 h 108"/>
                <a:gd name="T100" fmla="+- 0 837 755"/>
                <a:gd name="T101" fmla="*/ T100 w 95"/>
                <a:gd name="T102" fmla="+- 0 294 280"/>
                <a:gd name="T103" fmla="*/ 294 h 108"/>
                <a:gd name="T104" fmla="+- 0 828 755"/>
                <a:gd name="T105" fmla="*/ T104 w 95"/>
                <a:gd name="T106" fmla="+- 0 284 280"/>
                <a:gd name="T107" fmla="*/ 284 h 108"/>
                <a:gd name="T108" fmla="+- 0 816 755"/>
                <a:gd name="T109" fmla="*/ T108 w 95"/>
                <a:gd name="T110" fmla="+- 0 280 280"/>
                <a:gd name="T111" fmla="*/ 280 h 10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95" h="108">
                  <a:moveTo>
                    <a:pt x="61" y="0"/>
                  </a:moveTo>
                  <a:lnTo>
                    <a:pt x="33" y="0"/>
                  </a:lnTo>
                  <a:lnTo>
                    <a:pt x="22" y="4"/>
                  </a:lnTo>
                  <a:lnTo>
                    <a:pt x="0" y="54"/>
                  </a:lnTo>
                  <a:lnTo>
                    <a:pt x="3" y="76"/>
                  </a:lnTo>
                  <a:lnTo>
                    <a:pt x="13" y="93"/>
                  </a:lnTo>
                  <a:lnTo>
                    <a:pt x="28" y="103"/>
                  </a:lnTo>
                  <a:lnTo>
                    <a:pt x="49" y="107"/>
                  </a:lnTo>
                  <a:lnTo>
                    <a:pt x="65" y="105"/>
                  </a:lnTo>
                  <a:lnTo>
                    <a:pt x="78" y="98"/>
                  </a:lnTo>
                  <a:lnTo>
                    <a:pt x="83" y="92"/>
                  </a:lnTo>
                  <a:lnTo>
                    <a:pt x="49" y="92"/>
                  </a:lnTo>
                  <a:lnTo>
                    <a:pt x="37" y="90"/>
                  </a:lnTo>
                  <a:lnTo>
                    <a:pt x="27" y="84"/>
                  </a:lnTo>
                  <a:lnTo>
                    <a:pt x="21" y="73"/>
                  </a:lnTo>
                  <a:lnTo>
                    <a:pt x="18" y="58"/>
                  </a:lnTo>
                  <a:lnTo>
                    <a:pt x="94" y="58"/>
                  </a:lnTo>
                  <a:lnTo>
                    <a:pt x="94" y="56"/>
                  </a:lnTo>
                  <a:lnTo>
                    <a:pt x="94" y="53"/>
                  </a:lnTo>
                  <a:lnTo>
                    <a:pt x="94" y="43"/>
                  </a:lnTo>
                  <a:lnTo>
                    <a:pt x="19" y="43"/>
                  </a:lnTo>
                  <a:lnTo>
                    <a:pt x="21" y="31"/>
                  </a:lnTo>
                  <a:lnTo>
                    <a:pt x="28" y="22"/>
                  </a:lnTo>
                  <a:lnTo>
                    <a:pt x="37" y="16"/>
                  </a:lnTo>
                  <a:lnTo>
                    <a:pt x="48" y="14"/>
                  </a:lnTo>
                  <a:lnTo>
                    <a:pt x="82" y="14"/>
                  </a:lnTo>
                  <a:lnTo>
                    <a:pt x="73" y="4"/>
                  </a:lnTo>
                  <a:lnTo>
                    <a:pt x="6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60" name="Freeform 4012">
              <a:extLst>
                <a:ext uri="{FF2B5EF4-FFF2-40B4-BE49-F238E27FC236}">
                  <a16:creationId xmlns:a16="http://schemas.microsoft.com/office/drawing/2014/main" id="{00000000-0008-0000-0000-000024040000}"/>
                </a:ext>
              </a:extLst>
            </xdr:cNvPr>
            <xdr:cNvSpPr>
              <a:spLocks/>
            </xdr:cNvSpPr>
          </xdr:nvSpPr>
          <xdr:spPr bwMode="auto">
            <a:xfrm>
              <a:off x="755" y="280"/>
              <a:ext cx="95" cy="108"/>
            </a:xfrm>
            <a:custGeom>
              <a:avLst/>
              <a:gdLst>
                <a:gd name="T0" fmla="+- 0 831 755"/>
                <a:gd name="T1" fmla="*/ T0 w 95"/>
                <a:gd name="T2" fmla="+- 0 351 280"/>
                <a:gd name="T3" fmla="*/ 351 h 108"/>
                <a:gd name="T4" fmla="+- 0 825 755"/>
                <a:gd name="T5" fmla="*/ T4 w 95"/>
                <a:gd name="T6" fmla="+- 0 366 280"/>
                <a:gd name="T7" fmla="*/ 366 h 108"/>
                <a:gd name="T8" fmla="+- 0 817 755"/>
                <a:gd name="T9" fmla="*/ T8 w 95"/>
                <a:gd name="T10" fmla="+- 0 372 280"/>
                <a:gd name="T11" fmla="*/ 372 h 108"/>
                <a:gd name="T12" fmla="+- 0 838 755"/>
                <a:gd name="T13" fmla="*/ T12 w 95"/>
                <a:gd name="T14" fmla="+- 0 372 280"/>
                <a:gd name="T15" fmla="*/ 372 h 108"/>
                <a:gd name="T16" fmla="+- 0 843 755"/>
                <a:gd name="T17" fmla="*/ T16 w 95"/>
                <a:gd name="T18" fmla="+- 0 368 280"/>
                <a:gd name="T19" fmla="*/ 368 h 108"/>
                <a:gd name="T20" fmla="+- 0 849 755"/>
                <a:gd name="T21" fmla="*/ T20 w 95"/>
                <a:gd name="T22" fmla="+- 0 354 280"/>
                <a:gd name="T23" fmla="*/ 354 h 108"/>
                <a:gd name="T24" fmla="+- 0 831 755"/>
                <a:gd name="T25" fmla="*/ T24 w 95"/>
                <a:gd name="T26" fmla="+- 0 351 280"/>
                <a:gd name="T27" fmla="*/ 351 h 108"/>
              </a:gdLst>
              <a:ahLst/>
              <a:cxnLst>
                <a:cxn ang="0">
                  <a:pos x="T1" y="T3"/>
                </a:cxn>
                <a:cxn ang="0">
                  <a:pos x="T5" y="T7"/>
                </a:cxn>
                <a:cxn ang="0">
                  <a:pos x="T9" y="T11"/>
                </a:cxn>
                <a:cxn ang="0">
                  <a:pos x="T13" y="T15"/>
                </a:cxn>
                <a:cxn ang="0">
                  <a:pos x="T17" y="T19"/>
                </a:cxn>
                <a:cxn ang="0">
                  <a:pos x="T21" y="T23"/>
                </a:cxn>
                <a:cxn ang="0">
                  <a:pos x="T25" y="T27"/>
                </a:cxn>
              </a:cxnLst>
              <a:rect l="0" t="0" r="r" b="b"/>
              <a:pathLst>
                <a:path w="95" h="108">
                  <a:moveTo>
                    <a:pt x="76" y="71"/>
                  </a:moveTo>
                  <a:lnTo>
                    <a:pt x="70" y="86"/>
                  </a:lnTo>
                  <a:lnTo>
                    <a:pt x="62" y="92"/>
                  </a:lnTo>
                  <a:lnTo>
                    <a:pt x="83" y="92"/>
                  </a:lnTo>
                  <a:lnTo>
                    <a:pt x="88" y="88"/>
                  </a:lnTo>
                  <a:lnTo>
                    <a:pt x="94" y="74"/>
                  </a:lnTo>
                  <a:lnTo>
                    <a:pt x="76" y="71"/>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61" name="Freeform 4013">
              <a:extLst>
                <a:ext uri="{FF2B5EF4-FFF2-40B4-BE49-F238E27FC236}">
                  <a16:creationId xmlns:a16="http://schemas.microsoft.com/office/drawing/2014/main" id="{00000000-0008-0000-0000-000025040000}"/>
                </a:ext>
              </a:extLst>
            </xdr:cNvPr>
            <xdr:cNvSpPr>
              <a:spLocks/>
            </xdr:cNvSpPr>
          </xdr:nvSpPr>
          <xdr:spPr bwMode="auto">
            <a:xfrm>
              <a:off x="755" y="280"/>
              <a:ext cx="95" cy="108"/>
            </a:xfrm>
            <a:custGeom>
              <a:avLst/>
              <a:gdLst>
                <a:gd name="T0" fmla="+- 0 837 755"/>
                <a:gd name="T1" fmla="*/ T0 w 95"/>
                <a:gd name="T2" fmla="+- 0 294 280"/>
                <a:gd name="T3" fmla="*/ 294 h 108"/>
                <a:gd name="T4" fmla="+- 0 812 755"/>
                <a:gd name="T5" fmla="*/ T4 w 95"/>
                <a:gd name="T6" fmla="+- 0 294 280"/>
                <a:gd name="T7" fmla="*/ 294 h 108"/>
                <a:gd name="T8" fmla="+- 0 819 755"/>
                <a:gd name="T9" fmla="*/ T8 w 95"/>
                <a:gd name="T10" fmla="+- 0 297 280"/>
                <a:gd name="T11" fmla="*/ 297 h 108"/>
                <a:gd name="T12" fmla="+- 0 824 755"/>
                <a:gd name="T13" fmla="*/ T12 w 95"/>
                <a:gd name="T14" fmla="+- 0 304 280"/>
                <a:gd name="T15" fmla="*/ 304 h 108"/>
                <a:gd name="T16" fmla="+- 0 828 755"/>
                <a:gd name="T17" fmla="*/ T16 w 95"/>
                <a:gd name="T18" fmla="+- 0 308 280"/>
                <a:gd name="T19" fmla="*/ 308 h 108"/>
                <a:gd name="T20" fmla="+- 0 830 755"/>
                <a:gd name="T21" fmla="*/ T20 w 95"/>
                <a:gd name="T22" fmla="+- 0 315 280"/>
                <a:gd name="T23" fmla="*/ 315 h 108"/>
                <a:gd name="T24" fmla="+- 0 831 755"/>
                <a:gd name="T25" fmla="*/ T24 w 95"/>
                <a:gd name="T26" fmla="+- 0 323 280"/>
                <a:gd name="T27" fmla="*/ 323 h 108"/>
                <a:gd name="T28" fmla="+- 0 849 755"/>
                <a:gd name="T29" fmla="*/ T28 w 95"/>
                <a:gd name="T30" fmla="+- 0 323 280"/>
                <a:gd name="T31" fmla="*/ 323 h 108"/>
                <a:gd name="T32" fmla="+- 0 849 755"/>
                <a:gd name="T33" fmla="*/ T32 w 95"/>
                <a:gd name="T34" fmla="+- 0 321 280"/>
                <a:gd name="T35" fmla="*/ 321 h 108"/>
                <a:gd name="T36" fmla="+- 0 846 755"/>
                <a:gd name="T37" fmla="*/ T36 w 95"/>
                <a:gd name="T38" fmla="+- 0 310 280"/>
                <a:gd name="T39" fmla="*/ 310 h 108"/>
                <a:gd name="T40" fmla="+- 0 842 755"/>
                <a:gd name="T41" fmla="*/ T40 w 95"/>
                <a:gd name="T42" fmla="+- 0 301 280"/>
                <a:gd name="T43" fmla="*/ 301 h 108"/>
                <a:gd name="T44" fmla="+- 0 837 755"/>
                <a:gd name="T45" fmla="*/ T44 w 95"/>
                <a:gd name="T46" fmla="+- 0 294 280"/>
                <a:gd name="T47" fmla="*/ 294 h 10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5" h="108">
                  <a:moveTo>
                    <a:pt x="82" y="14"/>
                  </a:moveTo>
                  <a:lnTo>
                    <a:pt x="57" y="14"/>
                  </a:lnTo>
                  <a:lnTo>
                    <a:pt x="64" y="17"/>
                  </a:lnTo>
                  <a:lnTo>
                    <a:pt x="69" y="24"/>
                  </a:lnTo>
                  <a:lnTo>
                    <a:pt x="73" y="28"/>
                  </a:lnTo>
                  <a:lnTo>
                    <a:pt x="75" y="35"/>
                  </a:lnTo>
                  <a:lnTo>
                    <a:pt x="76" y="43"/>
                  </a:lnTo>
                  <a:lnTo>
                    <a:pt x="94" y="43"/>
                  </a:lnTo>
                  <a:lnTo>
                    <a:pt x="94" y="41"/>
                  </a:lnTo>
                  <a:lnTo>
                    <a:pt x="91" y="30"/>
                  </a:lnTo>
                  <a:lnTo>
                    <a:pt x="87" y="21"/>
                  </a:lnTo>
                  <a:lnTo>
                    <a:pt x="82" y="1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1047" name="Group 1046">
            <a:extLst>
              <a:ext uri="{FF2B5EF4-FFF2-40B4-BE49-F238E27FC236}">
                <a16:creationId xmlns:a16="http://schemas.microsoft.com/office/drawing/2014/main" id="{00000000-0008-0000-0000-000017040000}"/>
              </a:ext>
            </a:extLst>
          </xdr:cNvPr>
          <xdr:cNvGrpSpPr>
            <a:grpSpLocks/>
          </xdr:cNvGrpSpPr>
        </xdr:nvGrpSpPr>
        <xdr:grpSpPr bwMode="auto">
          <a:xfrm>
            <a:off x="870" y="280"/>
            <a:ext cx="84" cy="105"/>
            <a:chOff x="870" y="280"/>
            <a:chExt cx="84" cy="105"/>
          </a:xfrm>
        </xdr:grpSpPr>
        <xdr:sp macro="" textlink="">
          <xdr:nvSpPr>
            <xdr:cNvPr id="1056" name="Freeform 4015">
              <a:extLst>
                <a:ext uri="{FF2B5EF4-FFF2-40B4-BE49-F238E27FC236}">
                  <a16:creationId xmlns:a16="http://schemas.microsoft.com/office/drawing/2014/main" id="{00000000-0008-0000-0000-000020040000}"/>
                </a:ext>
              </a:extLst>
            </xdr:cNvPr>
            <xdr:cNvSpPr>
              <a:spLocks/>
            </xdr:cNvSpPr>
          </xdr:nvSpPr>
          <xdr:spPr bwMode="auto">
            <a:xfrm>
              <a:off x="870" y="280"/>
              <a:ext cx="84" cy="105"/>
            </a:xfrm>
            <a:custGeom>
              <a:avLst/>
              <a:gdLst>
                <a:gd name="T0" fmla="+- 0 886 870"/>
                <a:gd name="T1" fmla="*/ T0 w 84"/>
                <a:gd name="T2" fmla="+- 0 282 280"/>
                <a:gd name="T3" fmla="*/ 282 h 105"/>
                <a:gd name="T4" fmla="+- 0 870 870"/>
                <a:gd name="T5" fmla="*/ T4 w 84"/>
                <a:gd name="T6" fmla="+- 0 282 280"/>
                <a:gd name="T7" fmla="*/ 282 h 105"/>
                <a:gd name="T8" fmla="+- 0 870 870"/>
                <a:gd name="T9" fmla="*/ T8 w 84"/>
                <a:gd name="T10" fmla="+- 0 385 280"/>
                <a:gd name="T11" fmla="*/ 385 h 105"/>
                <a:gd name="T12" fmla="+- 0 888 870"/>
                <a:gd name="T13" fmla="*/ T12 w 84"/>
                <a:gd name="T14" fmla="+- 0 385 280"/>
                <a:gd name="T15" fmla="*/ 385 h 105"/>
                <a:gd name="T16" fmla="+- 0 888 870"/>
                <a:gd name="T17" fmla="*/ T16 w 84"/>
                <a:gd name="T18" fmla="+- 0 315 280"/>
                <a:gd name="T19" fmla="*/ 315 h 105"/>
                <a:gd name="T20" fmla="+- 0 890 870"/>
                <a:gd name="T21" fmla="*/ T20 w 84"/>
                <a:gd name="T22" fmla="+- 0 306 280"/>
                <a:gd name="T23" fmla="*/ 306 h 105"/>
                <a:gd name="T24" fmla="+- 0 896 870"/>
                <a:gd name="T25" fmla="*/ T24 w 84"/>
                <a:gd name="T26" fmla="+- 0 302 280"/>
                <a:gd name="T27" fmla="*/ 302 h 105"/>
                <a:gd name="T28" fmla="+- 0 901 870"/>
                <a:gd name="T29" fmla="*/ T28 w 84"/>
                <a:gd name="T30" fmla="+- 0 297 280"/>
                <a:gd name="T31" fmla="*/ 297 h 105"/>
                <a:gd name="T32" fmla="+- 0 903 870"/>
                <a:gd name="T33" fmla="*/ T32 w 84"/>
                <a:gd name="T34" fmla="+- 0 296 280"/>
                <a:gd name="T35" fmla="*/ 296 h 105"/>
                <a:gd name="T36" fmla="+- 0 886 870"/>
                <a:gd name="T37" fmla="*/ T36 w 84"/>
                <a:gd name="T38" fmla="+- 0 296 280"/>
                <a:gd name="T39" fmla="*/ 296 h 105"/>
                <a:gd name="T40" fmla="+- 0 886 870"/>
                <a:gd name="T41" fmla="*/ T40 w 84"/>
                <a:gd name="T42" fmla="+- 0 282 280"/>
                <a:gd name="T43" fmla="*/ 282 h 10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4" h="105">
                  <a:moveTo>
                    <a:pt x="16" y="2"/>
                  </a:moveTo>
                  <a:lnTo>
                    <a:pt x="0" y="2"/>
                  </a:lnTo>
                  <a:lnTo>
                    <a:pt x="0" y="105"/>
                  </a:lnTo>
                  <a:lnTo>
                    <a:pt x="18" y="105"/>
                  </a:lnTo>
                  <a:lnTo>
                    <a:pt x="18" y="35"/>
                  </a:lnTo>
                  <a:lnTo>
                    <a:pt x="20" y="26"/>
                  </a:lnTo>
                  <a:lnTo>
                    <a:pt x="26" y="22"/>
                  </a:lnTo>
                  <a:lnTo>
                    <a:pt x="31" y="17"/>
                  </a:lnTo>
                  <a:lnTo>
                    <a:pt x="33" y="16"/>
                  </a:lnTo>
                  <a:lnTo>
                    <a:pt x="16" y="16"/>
                  </a:lnTo>
                  <a:lnTo>
                    <a:pt x="16" y="2"/>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57" name="Freeform 4016">
              <a:extLst>
                <a:ext uri="{FF2B5EF4-FFF2-40B4-BE49-F238E27FC236}">
                  <a16:creationId xmlns:a16="http://schemas.microsoft.com/office/drawing/2014/main" id="{00000000-0008-0000-0000-000021040000}"/>
                </a:ext>
              </a:extLst>
            </xdr:cNvPr>
            <xdr:cNvSpPr>
              <a:spLocks/>
            </xdr:cNvSpPr>
          </xdr:nvSpPr>
          <xdr:spPr bwMode="auto">
            <a:xfrm>
              <a:off x="870" y="280"/>
              <a:ext cx="84" cy="105"/>
            </a:xfrm>
            <a:custGeom>
              <a:avLst/>
              <a:gdLst>
                <a:gd name="T0" fmla="+- 0 949 870"/>
                <a:gd name="T1" fmla="*/ T0 w 84"/>
                <a:gd name="T2" fmla="+- 0 295 280"/>
                <a:gd name="T3" fmla="*/ 295 h 105"/>
                <a:gd name="T4" fmla="+- 0 924 870"/>
                <a:gd name="T5" fmla="*/ T4 w 84"/>
                <a:gd name="T6" fmla="+- 0 295 280"/>
                <a:gd name="T7" fmla="*/ 295 h 105"/>
                <a:gd name="T8" fmla="+- 0 932 870"/>
                <a:gd name="T9" fmla="*/ T8 w 84"/>
                <a:gd name="T10" fmla="+- 0 299 280"/>
                <a:gd name="T11" fmla="*/ 299 h 105"/>
                <a:gd name="T12" fmla="+- 0 934 870"/>
                <a:gd name="T13" fmla="*/ T12 w 84"/>
                <a:gd name="T14" fmla="+- 0 306 280"/>
                <a:gd name="T15" fmla="*/ 306 h 105"/>
                <a:gd name="T16" fmla="+- 0 936 870"/>
                <a:gd name="T17" fmla="*/ T16 w 84"/>
                <a:gd name="T18" fmla="+- 0 310 280"/>
                <a:gd name="T19" fmla="*/ 310 h 105"/>
                <a:gd name="T20" fmla="+- 0 936 870"/>
                <a:gd name="T21" fmla="*/ T20 w 84"/>
                <a:gd name="T22" fmla="+- 0 313 280"/>
                <a:gd name="T23" fmla="*/ 313 h 105"/>
                <a:gd name="T24" fmla="+- 0 936 870"/>
                <a:gd name="T25" fmla="*/ T24 w 84"/>
                <a:gd name="T26" fmla="+- 0 385 280"/>
                <a:gd name="T27" fmla="*/ 385 h 105"/>
                <a:gd name="T28" fmla="+- 0 954 870"/>
                <a:gd name="T29" fmla="*/ T28 w 84"/>
                <a:gd name="T30" fmla="+- 0 385 280"/>
                <a:gd name="T31" fmla="*/ 385 h 105"/>
                <a:gd name="T32" fmla="+- 0 954 870"/>
                <a:gd name="T33" fmla="*/ T32 w 84"/>
                <a:gd name="T34" fmla="+- 0 313 280"/>
                <a:gd name="T35" fmla="*/ 313 h 105"/>
                <a:gd name="T36" fmla="+- 0 953 870"/>
                <a:gd name="T37" fmla="*/ T36 w 84"/>
                <a:gd name="T38" fmla="+- 0 308 280"/>
                <a:gd name="T39" fmla="*/ 308 h 105"/>
                <a:gd name="T40" fmla="+- 0 953 870"/>
                <a:gd name="T41" fmla="*/ T40 w 84"/>
                <a:gd name="T42" fmla="+- 0 305 280"/>
                <a:gd name="T43" fmla="*/ 305 h 105"/>
                <a:gd name="T44" fmla="+- 0 949 870"/>
                <a:gd name="T45" fmla="*/ T44 w 84"/>
                <a:gd name="T46" fmla="+- 0 295 280"/>
                <a:gd name="T47" fmla="*/ 295 h 10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84" h="105">
                  <a:moveTo>
                    <a:pt x="79" y="15"/>
                  </a:moveTo>
                  <a:lnTo>
                    <a:pt x="54" y="15"/>
                  </a:lnTo>
                  <a:lnTo>
                    <a:pt x="62" y="19"/>
                  </a:lnTo>
                  <a:lnTo>
                    <a:pt x="64" y="26"/>
                  </a:lnTo>
                  <a:lnTo>
                    <a:pt x="66" y="30"/>
                  </a:lnTo>
                  <a:lnTo>
                    <a:pt x="66" y="33"/>
                  </a:lnTo>
                  <a:lnTo>
                    <a:pt x="66" y="105"/>
                  </a:lnTo>
                  <a:lnTo>
                    <a:pt x="84" y="105"/>
                  </a:lnTo>
                  <a:lnTo>
                    <a:pt x="84" y="33"/>
                  </a:lnTo>
                  <a:lnTo>
                    <a:pt x="83" y="28"/>
                  </a:lnTo>
                  <a:lnTo>
                    <a:pt x="83" y="25"/>
                  </a:lnTo>
                  <a:lnTo>
                    <a:pt x="79" y="15"/>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58" name="Freeform 4017">
              <a:extLst>
                <a:ext uri="{FF2B5EF4-FFF2-40B4-BE49-F238E27FC236}">
                  <a16:creationId xmlns:a16="http://schemas.microsoft.com/office/drawing/2014/main" id="{00000000-0008-0000-0000-000022040000}"/>
                </a:ext>
              </a:extLst>
            </xdr:cNvPr>
            <xdr:cNvSpPr>
              <a:spLocks/>
            </xdr:cNvSpPr>
          </xdr:nvSpPr>
          <xdr:spPr bwMode="auto">
            <a:xfrm>
              <a:off x="870" y="280"/>
              <a:ext cx="84" cy="105"/>
            </a:xfrm>
            <a:custGeom>
              <a:avLst/>
              <a:gdLst>
                <a:gd name="T0" fmla="+- 0 919 870"/>
                <a:gd name="T1" fmla="*/ T0 w 84"/>
                <a:gd name="T2" fmla="+- 0 280 280"/>
                <a:gd name="T3" fmla="*/ 280 h 105"/>
                <a:gd name="T4" fmla="+- 0 904 870"/>
                <a:gd name="T5" fmla="*/ T4 w 84"/>
                <a:gd name="T6" fmla="+- 0 280 280"/>
                <a:gd name="T7" fmla="*/ 280 h 105"/>
                <a:gd name="T8" fmla="+- 0 893 870"/>
                <a:gd name="T9" fmla="*/ T8 w 84"/>
                <a:gd name="T10" fmla="+- 0 285 280"/>
                <a:gd name="T11" fmla="*/ 285 h 105"/>
                <a:gd name="T12" fmla="+- 0 886 870"/>
                <a:gd name="T13" fmla="*/ T12 w 84"/>
                <a:gd name="T14" fmla="+- 0 296 280"/>
                <a:gd name="T15" fmla="*/ 296 h 105"/>
                <a:gd name="T16" fmla="+- 0 903 870"/>
                <a:gd name="T17" fmla="*/ T16 w 84"/>
                <a:gd name="T18" fmla="+- 0 296 280"/>
                <a:gd name="T19" fmla="*/ 296 h 105"/>
                <a:gd name="T20" fmla="+- 0 907 870"/>
                <a:gd name="T21" fmla="*/ T20 w 84"/>
                <a:gd name="T22" fmla="+- 0 295 280"/>
                <a:gd name="T23" fmla="*/ 295 h 105"/>
                <a:gd name="T24" fmla="+- 0 949 870"/>
                <a:gd name="T25" fmla="*/ T24 w 84"/>
                <a:gd name="T26" fmla="+- 0 295 280"/>
                <a:gd name="T27" fmla="*/ 295 h 105"/>
                <a:gd name="T28" fmla="+- 0 942 870"/>
                <a:gd name="T29" fmla="*/ T28 w 84"/>
                <a:gd name="T30" fmla="+- 0 287 280"/>
                <a:gd name="T31" fmla="*/ 287 h 105"/>
                <a:gd name="T32" fmla="+- 0 932 870"/>
                <a:gd name="T33" fmla="*/ T32 w 84"/>
                <a:gd name="T34" fmla="+- 0 281 280"/>
                <a:gd name="T35" fmla="*/ 281 h 105"/>
                <a:gd name="T36" fmla="+- 0 919 870"/>
                <a:gd name="T37" fmla="*/ T36 w 84"/>
                <a:gd name="T38" fmla="+- 0 280 280"/>
                <a:gd name="T39" fmla="*/ 280 h 10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4" h="105">
                  <a:moveTo>
                    <a:pt x="49" y="0"/>
                  </a:moveTo>
                  <a:lnTo>
                    <a:pt x="34" y="0"/>
                  </a:lnTo>
                  <a:lnTo>
                    <a:pt x="23" y="5"/>
                  </a:lnTo>
                  <a:lnTo>
                    <a:pt x="16" y="16"/>
                  </a:lnTo>
                  <a:lnTo>
                    <a:pt x="33" y="16"/>
                  </a:lnTo>
                  <a:lnTo>
                    <a:pt x="37" y="15"/>
                  </a:lnTo>
                  <a:lnTo>
                    <a:pt x="79" y="15"/>
                  </a:lnTo>
                  <a:lnTo>
                    <a:pt x="72" y="7"/>
                  </a:lnTo>
                  <a:lnTo>
                    <a:pt x="62" y="1"/>
                  </a:lnTo>
                  <a:lnTo>
                    <a:pt x="49"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grpSp>
      <xdr:grpSp>
        <xdr:nvGrpSpPr>
          <xdr:cNvPr id="1048" name="Group 1047">
            <a:extLst>
              <a:ext uri="{FF2B5EF4-FFF2-40B4-BE49-F238E27FC236}">
                <a16:creationId xmlns:a16="http://schemas.microsoft.com/office/drawing/2014/main" id="{00000000-0008-0000-0000-000018040000}"/>
              </a:ext>
            </a:extLst>
          </xdr:cNvPr>
          <xdr:cNvGrpSpPr>
            <a:grpSpLocks/>
          </xdr:cNvGrpSpPr>
        </xdr:nvGrpSpPr>
        <xdr:grpSpPr bwMode="auto">
          <a:xfrm>
            <a:off x="970" y="246"/>
            <a:ext cx="51" cy="140"/>
            <a:chOff x="970" y="246"/>
            <a:chExt cx="51" cy="140"/>
          </a:xfrm>
        </xdr:grpSpPr>
        <xdr:sp macro="" textlink="">
          <xdr:nvSpPr>
            <xdr:cNvPr id="1049" name="Freeform 4019">
              <a:extLst>
                <a:ext uri="{FF2B5EF4-FFF2-40B4-BE49-F238E27FC236}">
                  <a16:creationId xmlns:a16="http://schemas.microsoft.com/office/drawing/2014/main" id="{00000000-0008-0000-0000-000019040000}"/>
                </a:ext>
              </a:extLst>
            </xdr:cNvPr>
            <xdr:cNvSpPr>
              <a:spLocks/>
            </xdr:cNvSpPr>
          </xdr:nvSpPr>
          <xdr:spPr bwMode="auto">
            <a:xfrm>
              <a:off x="970" y="246"/>
              <a:ext cx="51" cy="140"/>
            </a:xfrm>
            <a:custGeom>
              <a:avLst/>
              <a:gdLst>
                <a:gd name="T0" fmla="+- 0 1000 970"/>
                <a:gd name="T1" fmla="*/ T0 w 51"/>
                <a:gd name="T2" fmla="+- 0 295 246"/>
                <a:gd name="T3" fmla="*/ 295 h 140"/>
                <a:gd name="T4" fmla="+- 0 983 970"/>
                <a:gd name="T5" fmla="*/ T4 w 51"/>
                <a:gd name="T6" fmla="+- 0 295 246"/>
                <a:gd name="T7" fmla="*/ 295 h 140"/>
                <a:gd name="T8" fmla="+- 0 983 970"/>
                <a:gd name="T9" fmla="*/ T8 w 51"/>
                <a:gd name="T10" fmla="+- 0 365 246"/>
                <a:gd name="T11" fmla="*/ 365 h 140"/>
                <a:gd name="T12" fmla="+- 0 1001 970"/>
                <a:gd name="T13" fmla="*/ T12 w 51"/>
                <a:gd name="T14" fmla="+- 0 386 246"/>
                <a:gd name="T15" fmla="*/ 386 h 140"/>
                <a:gd name="T16" fmla="+- 0 1011 970"/>
                <a:gd name="T17" fmla="*/ T16 w 51"/>
                <a:gd name="T18" fmla="+- 0 386 246"/>
                <a:gd name="T19" fmla="*/ 386 h 140"/>
                <a:gd name="T20" fmla="+- 0 1016 970"/>
                <a:gd name="T21" fmla="*/ T20 w 51"/>
                <a:gd name="T22" fmla="+- 0 385 246"/>
                <a:gd name="T23" fmla="*/ 385 h 140"/>
                <a:gd name="T24" fmla="+- 0 1021 970"/>
                <a:gd name="T25" fmla="*/ T24 w 51"/>
                <a:gd name="T26" fmla="+- 0 384 246"/>
                <a:gd name="T27" fmla="*/ 384 h 140"/>
                <a:gd name="T28" fmla="+- 0 1018 970"/>
                <a:gd name="T29" fmla="*/ T28 w 51"/>
                <a:gd name="T30" fmla="+- 0 370 246"/>
                <a:gd name="T31" fmla="*/ 370 h 140"/>
                <a:gd name="T32" fmla="+- 0 1005 970"/>
                <a:gd name="T33" fmla="*/ T32 w 51"/>
                <a:gd name="T34" fmla="+- 0 370 246"/>
                <a:gd name="T35" fmla="*/ 370 h 140"/>
                <a:gd name="T36" fmla="+- 0 1003 970"/>
                <a:gd name="T37" fmla="*/ T36 w 51"/>
                <a:gd name="T38" fmla="+- 0 368 246"/>
                <a:gd name="T39" fmla="*/ 368 h 140"/>
                <a:gd name="T40" fmla="+- 0 1001 970"/>
                <a:gd name="T41" fmla="*/ T40 w 51"/>
                <a:gd name="T42" fmla="+- 0 365 246"/>
                <a:gd name="T43" fmla="*/ 365 h 140"/>
                <a:gd name="T44" fmla="+- 0 1001 970"/>
                <a:gd name="T45" fmla="*/ T44 w 51"/>
                <a:gd name="T46" fmla="+- 0 364 246"/>
                <a:gd name="T47" fmla="*/ 364 h 140"/>
                <a:gd name="T48" fmla="+- 0 1000 970"/>
                <a:gd name="T49" fmla="*/ T48 w 51"/>
                <a:gd name="T50" fmla="+- 0 360 246"/>
                <a:gd name="T51" fmla="*/ 360 h 140"/>
                <a:gd name="T52" fmla="+- 0 1000 970"/>
                <a:gd name="T53" fmla="*/ T52 w 51"/>
                <a:gd name="T54" fmla="+- 0 295 246"/>
                <a:gd name="T55" fmla="*/ 295 h 14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51" h="140">
                  <a:moveTo>
                    <a:pt x="30" y="49"/>
                  </a:moveTo>
                  <a:lnTo>
                    <a:pt x="13" y="49"/>
                  </a:lnTo>
                  <a:lnTo>
                    <a:pt x="13" y="119"/>
                  </a:lnTo>
                  <a:lnTo>
                    <a:pt x="31" y="140"/>
                  </a:lnTo>
                  <a:lnTo>
                    <a:pt x="41" y="140"/>
                  </a:lnTo>
                  <a:lnTo>
                    <a:pt x="46" y="139"/>
                  </a:lnTo>
                  <a:lnTo>
                    <a:pt x="51" y="138"/>
                  </a:lnTo>
                  <a:lnTo>
                    <a:pt x="48" y="124"/>
                  </a:lnTo>
                  <a:lnTo>
                    <a:pt x="35" y="124"/>
                  </a:lnTo>
                  <a:lnTo>
                    <a:pt x="33" y="122"/>
                  </a:lnTo>
                  <a:lnTo>
                    <a:pt x="31" y="119"/>
                  </a:lnTo>
                  <a:lnTo>
                    <a:pt x="31" y="118"/>
                  </a:lnTo>
                  <a:lnTo>
                    <a:pt x="30" y="114"/>
                  </a:lnTo>
                  <a:lnTo>
                    <a:pt x="30" y="49"/>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50" name="Freeform 4020">
              <a:extLst>
                <a:ext uri="{FF2B5EF4-FFF2-40B4-BE49-F238E27FC236}">
                  <a16:creationId xmlns:a16="http://schemas.microsoft.com/office/drawing/2014/main" id="{00000000-0008-0000-0000-00001A040000}"/>
                </a:ext>
              </a:extLst>
            </xdr:cNvPr>
            <xdr:cNvSpPr>
              <a:spLocks/>
            </xdr:cNvSpPr>
          </xdr:nvSpPr>
          <xdr:spPr bwMode="auto">
            <a:xfrm>
              <a:off x="970" y="246"/>
              <a:ext cx="51" cy="140"/>
            </a:xfrm>
            <a:custGeom>
              <a:avLst/>
              <a:gdLst>
                <a:gd name="T0" fmla="+- 0 1018 970"/>
                <a:gd name="T1" fmla="*/ T0 w 51"/>
                <a:gd name="T2" fmla="+- 0 369 246"/>
                <a:gd name="T3" fmla="*/ 369 h 140"/>
                <a:gd name="T4" fmla="+- 0 1015 970"/>
                <a:gd name="T5" fmla="*/ T4 w 51"/>
                <a:gd name="T6" fmla="+- 0 369 246"/>
                <a:gd name="T7" fmla="*/ 369 h 140"/>
                <a:gd name="T8" fmla="+- 0 1012 970"/>
                <a:gd name="T9" fmla="*/ T8 w 51"/>
                <a:gd name="T10" fmla="+- 0 370 246"/>
                <a:gd name="T11" fmla="*/ 370 h 140"/>
                <a:gd name="T12" fmla="+- 0 1018 970"/>
                <a:gd name="T13" fmla="*/ T12 w 51"/>
                <a:gd name="T14" fmla="+- 0 370 246"/>
                <a:gd name="T15" fmla="*/ 370 h 140"/>
                <a:gd name="T16" fmla="+- 0 1018 970"/>
                <a:gd name="T17" fmla="*/ T16 w 51"/>
                <a:gd name="T18" fmla="+- 0 369 246"/>
                <a:gd name="T19" fmla="*/ 369 h 140"/>
              </a:gdLst>
              <a:ahLst/>
              <a:cxnLst>
                <a:cxn ang="0">
                  <a:pos x="T1" y="T3"/>
                </a:cxn>
                <a:cxn ang="0">
                  <a:pos x="T5" y="T7"/>
                </a:cxn>
                <a:cxn ang="0">
                  <a:pos x="T9" y="T11"/>
                </a:cxn>
                <a:cxn ang="0">
                  <a:pos x="T13" y="T15"/>
                </a:cxn>
                <a:cxn ang="0">
                  <a:pos x="T17" y="T19"/>
                </a:cxn>
              </a:cxnLst>
              <a:rect l="0" t="0" r="r" b="b"/>
              <a:pathLst>
                <a:path w="51" h="140">
                  <a:moveTo>
                    <a:pt x="48" y="123"/>
                  </a:moveTo>
                  <a:lnTo>
                    <a:pt x="45" y="123"/>
                  </a:lnTo>
                  <a:lnTo>
                    <a:pt x="42" y="124"/>
                  </a:lnTo>
                  <a:lnTo>
                    <a:pt x="48" y="124"/>
                  </a:lnTo>
                  <a:lnTo>
                    <a:pt x="48" y="123"/>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51" name="Freeform 4021">
              <a:extLst>
                <a:ext uri="{FF2B5EF4-FFF2-40B4-BE49-F238E27FC236}">
                  <a16:creationId xmlns:a16="http://schemas.microsoft.com/office/drawing/2014/main" id="{00000000-0008-0000-0000-00001B040000}"/>
                </a:ext>
              </a:extLst>
            </xdr:cNvPr>
            <xdr:cNvSpPr>
              <a:spLocks/>
            </xdr:cNvSpPr>
          </xdr:nvSpPr>
          <xdr:spPr bwMode="auto">
            <a:xfrm>
              <a:off x="970" y="246"/>
              <a:ext cx="51" cy="140"/>
            </a:xfrm>
            <a:custGeom>
              <a:avLst/>
              <a:gdLst>
                <a:gd name="T0" fmla="+- 0 1018 970"/>
                <a:gd name="T1" fmla="*/ T0 w 51"/>
                <a:gd name="T2" fmla="+- 0 282 246"/>
                <a:gd name="T3" fmla="*/ 282 h 140"/>
                <a:gd name="T4" fmla="+- 0 970 970"/>
                <a:gd name="T5" fmla="*/ T4 w 51"/>
                <a:gd name="T6" fmla="+- 0 282 246"/>
                <a:gd name="T7" fmla="*/ 282 h 140"/>
                <a:gd name="T8" fmla="+- 0 970 970"/>
                <a:gd name="T9" fmla="*/ T8 w 51"/>
                <a:gd name="T10" fmla="+- 0 295 246"/>
                <a:gd name="T11" fmla="*/ 295 h 140"/>
                <a:gd name="T12" fmla="+- 0 1018 970"/>
                <a:gd name="T13" fmla="*/ T12 w 51"/>
                <a:gd name="T14" fmla="+- 0 295 246"/>
                <a:gd name="T15" fmla="*/ 295 h 140"/>
                <a:gd name="T16" fmla="+- 0 1018 970"/>
                <a:gd name="T17" fmla="*/ T16 w 51"/>
                <a:gd name="T18" fmla="+- 0 282 246"/>
                <a:gd name="T19" fmla="*/ 282 h 140"/>
              </a:gdLst>
              <a:ahLst/>
              <a:cxnLst>
                <a:cxn ang="0">
                  <a:pos x="T1" y="T3"/>
                </a:cxn>
                <a:cxn ang="0">
                  <a:pos x="T5" y="T7"/>
                </a:cxn>
                <a:cxn ang="0">
                  <a:pos x="T9" y="T11"/>
                </a:cxn>
                <a:cxn ang="0">
                  <a:pos x="T13" y="T15"/>
                </a:cxn>
                <a:cxn ang="0">
                  <a:pos x="T17" y="T19"/>
                </a:cxn>
              </a:cxnLst>
              <a:rect l="0" t="0" r="r" b="b"/>
              <a:pathLst>
                <a:path w="51" h="140">
                  <a:moveTo>
                    <a:pt x="48" y="36"/>
                  </a:moveTo>
                  <a:lnTo>
                    <a:pt x="0" y="36"/>
                  </a:lnTo>
                  <a:lnTo>
                    <a:pt x="0" y="49"/>
                  </a:lnTo>
                  <a:lnTo>
                    <a:pt x="48" y="49"/>
                  </a:lnTo>
                  <a:lnTo>
                    <a:pt x="48" y="36"/>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sp macro="" textlink="">
          <xdr:nvSpPr>
            <xdr:cNvPr id="1052" name="Freeform 4022">
              <a:extLst>
                <a:ext uri="{FF2B5EF4-FFF2-40B4-BE49-F238E27FC236}">
                  <a16:creationId xmlns:a16="http://schemas.microsoft.com/office/drawing/2014/main" id="{00000000-0008-0000-0000-00001C040000}"/>
                </a:ext>
              </a:extLst>
            </xdr:cNvPr>
            <xdr:cNvSpPr>
              <a:spLocks/>
            </xdr:cNvSpPr>
          </xdr:nvSpPr>
          <xdr:spPr bwMode="auto">
            <a:xfrm>
              <a:off x="970" y="246"/>
              <a:ext cx="51" cy="140"/>
            </a:xfrm>
            <a:custGeom>
              <a:avLst/>
              <a:gdLst>
                <a:gd name="T0" fmla="+- 0 1000 970"/>
                <a:gd name="T1" fmla="*/ T0 w 51"/>
                <a:gd name="T2" fmla="+- 0 246 246"/>
                <a:gd name="T3" fmla="*/ 246 h 140"/>
                <a:gd name="T4" fmla="+- 0 983 970"/>
                <a:gd name="T5" fmla="*/ T4 w 51"/>
                <a:gd name="T6" fmla="+- 0 256 246"/>
                <a:gd name="T7" fmla="*/ 256 h 140"/>
                <a:gd name="T8" fmla="+- 0 983 970"/>
                <a:gd name="T9" fmla="*/ T8 w 51"/>
                <a:gd name="T10" fmla="+- 0 282 246"/>
                <a:gd name="T11" fmla="*/ 282 h 140"/>
                <a:gd name="T12" fmla="+- 0 1000 970"/>
                <a:gd name="T13" fmla="*/ T12 w 51"/>
                <a:gd name="T14" fmla="+- 0 282 246"/>
                <a:gd name="T15" fmla="*/ 282 h 140"/>
                <a:gd name="T16" fmla="+- 0 1000 970"/>
                <a:gd name="T17" fmla="*/ T16 w 51"/>
                <a:gd name="T18" fmla="+- 0 246 246"/>
                <a:gd name="T19" fmla="*/ 246 h 140"/>
              </a:gdLst>
              <a:ahLst/>
              <a:cxnLst>
                <a:cxn ang="0">
                  <a:pos x="T1" y="T3"/>
                </a:cxn>
                <a:cxn ang="0">
                  <a:pos x="T5" y="T7"/>
                </a:cxn>
                <a:cxn ang="0">
                  <a:pos x="T9" y="T11"/>
                </a:cxn>
                <a:cxn ang="0">
                  <a:pos x="T13" y="T15"/>
                </a:cxn>
                <a:cxn ang="0">
                  <a:pos x="T17" y="T19"/>
                </a:cxn>
              </a:cxnLst>
              <a:rect l="0" t="0" r="r" b="b"/>
              <a:pathLst>
                <a:path w="51" h="140">
                  <a:moveTo>
                    <a:pt x="30" y="0"/>
                  </a:moveTo>
                  <a:lnTo>
                    <a:pt x="13" y="10"/>
                  </a:lnTo>
                  <a:lnTo>
                    <a:pt x="13" y="36"/>
                  </a:lnTo>
                  <a:lnTo>
                    <a:pt x="30" y="36"/>
                  </a:lnTo>
                  <a:lnTo>
                    <a:pt x="3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1053" name="Picture 1052">
              <a:extLst>
                <a:ext uri="{FF2B5EF4-FFF2-40B4-BE49-F238E27FC236}">
                  <a16:creationId xmlns:a16="http://schemas.microsoft.com/office/drawing/2014/main" id="{00000000-0008-0000-0000-00001D04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083" y="240"/>
              <a:ext cx="165" cy="1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54" name="Picture 1053">
              <a:extLst>
                <a:ext uri="{FF2B5EF4-FFF2-40B4-BE49-F238E27FC236}">
                  <a16:creationId xmlns:a16="http://schemas.microsoft.com/office/drawing/2014/main" id="{00000000-0008-0000-0000-00001E04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310" y="243"/>
              <a:ext cx="339" cy="14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55" name="Picture 1054">
              <a:extLst>
                <a:ext uri="{FF2B5EF4-FFF2-40B4-BE49-F238E27FC236}">
                  <a16:creationId xmlns:a16="http://schemas.microsoft.com/office/drawing/2014/main" id="{00000000-0008-0000-0000-00001F04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669" y="229"/>
              <a:ext cx="216" cy="169"/>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12307</xdr:colOff>
      <xdr:row>12</xdr:row>
      <xdr:rowOff>720995</xdr:rowOff>
    </xdr:from>
    <xdr:to>
      <xdr:col>12</xdr:col>
      <xdr:colOff>57148</xdr:colOff>
      <xdr:row>20</xdr:row>
      <xdr:rowOff>369094</xdr:rowOff>
    </xdr:to>
    <xdr:pic>
      <xdr:nvPicPr>
        <xdr:cNvPr id="5" name="Picture 4">
          <a:extLst>
            <a:ext uri="{FF2B5EF4-FFF2-40B4-BE49-F238E27FC236}">
              <a16:creationId xmlns:a16="http://schemas.microsoft.com/office/drawing/2014/main" id="{5447E836-7446-4180-9194-AE147E03C444}"/>
            </a:ext>
          </a:extLst>
        </xdr:cNvPr>
        <xdr:cNvPicPr>
          <a:picLocks noChangeAspect="1"/>
        </xdr:cNvPicPr>
      </xdr:nvPicPr>
      <xdr:blipFill rotWithShape="1">
        <a:blip xmlns:r="http://schemas.openxmlformats.org/officeDocument/2006/relationships" r:embed="rId1"/>
        <a:srcRect l="18988" r="17557"/>
        <a:stretch/>
      </xdr:blipFill>
      <xdr:spPr>
        <a:xfrm>
          <a:off x="15847620" y="4066651"/>
          <a:ext cx="1628372" cy="3017568"/>
        </a:xfrm>
        <a:prstGeom prst="rect">
          <a:avLst/>
        </a:prstGeom>
      </xdr:spPr>
    </xdr:pic>
    <xdr:clientData/>
  </xdr:twoCellAnchor>
  <xdr:twoCellAnchor editAs="oneCell">
    <xdr:from>
      <xdr:col>10</xdr:col>
      <xdr:colOff>1547126</xdr:colOff>
      <xdr:row>25</xdr:row>
      <xdr:rowOff>14287</xdr:rowOff>
    </xdr:from>
    <xdr:to>
      <xdr:col>12</xdr:col>
      <xdr:colOff>46037</xdr:colOff>
      <xdr:row>30</xdr:row>
      <xdr:rowOff>247650</xdr:rowOff>
    </xdr:to>
    <xdr:pic>
      <xdr:nvPicPr>
        <xdr:cNvPr id="7" name="Picture 6">
          <a:extLst>
            <a:ext uri="{FF2B5EF4-FFF2-40B4-BE49-F238E27FC236}">
              <a16:creationId xmlns:a16="http://schemas.microsoft.com/office/drawing/2014/main" id="{7AFEFE07-4BED-4117-BB45-786253D1C3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777476" y="8777287"/>
          <a:ext cx="1629461" cy="21383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ealthyoptions.health.wa.gov.au/"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2.health.wa.gov.au/-/media/Corp/Documents/Health-for/Healthy-options/PDF/Guide-to-Counting-Food-and-Drinks.pdf" TargetMode="External"/><Relationship Id="rId2" Type="http://schemas.openxmlformats.org/officeDocument/2006/relationships/hyperlink" Target="https://www.health.wa.gov.au/-/media/Corp/Policy%20Frameworks/Public%20Health/Healthy%20Options%20WA%20Food%20and%20Nutrition%20Policy/Supporting/Making-Healthy-Choices-Easier-How-to-Classify-Food-and-Drink-Guide" TargetMode="External"/><Relationship Id="rId1" Type="http://schemas.openxmlformats.org/officeDocument/2006/relationships/hyperlink" Target="https://www.health.wa.gov.au/~/media/Corp/Policy-Frameworks/Public-Health/Healthy-Options-WA-Food-and-Nutrition-Policy/Healthy-Options-WA-Food-and-Nutrition-Policy.pdf" TargetMode="External"/><Relationship Id="rId5" Type="http://schemas.openxmlformats.org/officeDocument/2006/relationships/printerSettings" Target="../printerSettings/printerSettings2.bin"/><Relationship Id="rId4" Type="http://schemas.openxmlformats.org/officeDocument/2006/relationships/hyperlink" Target="https://ww2.health.wa.gov.au/-/media/Corp/documents/Health%20for/Healthy%20options/Excel/Assessing-Food-and-Drinks-in-Vending-Machines.xlsx"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2.health.wa.gov.au/-/media/Corp/Documents/Health-for/Healthy-options/PDF/Guide-to-Counting-Food-and-Drinks.pdf" TargetMode="External"/><Relationship Id="rId1" Type="http://schemas.openxmlformats.org/officeDocument/2006/relationships/hyperlink" Target="https://www.health.wa.gov.au/-/media/Corp/Policy%20Frameworks/Public%20Health/Healthy%20Options%20WA%20Food%20and%20Nutrition%20Policy/Supporting/Making-Healthy-Choices-Easier-How-to-Classify-Food-and-Drink-Guide"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1A03F-2436-4E92-BEFB-8C93166FC2CD}">
  <sheetPr codeName="Sheet2">
    <tabColor theme="4"/>
    <pageSetUpPr fitToPage="1"/>
  </sheetPr>
  <dimension ref="B2:B22"/>
  <sheetViews>
    <sheetView showGridLines="0" showRowColHeaders="0" zoomScaleNormal="100" zoomScaleSheetLayoutView="100" workbookViewId="0">
      <selection activeCell="B22" sqref="B22"/>
    </sheetView>
  </sheetViews>
  <sheetFormatPr defaultColWidth="9.140625" defaultRowHeight="14.25" x14ac:dyDescent="0.2"/>
  <cols>
    <col min="1" max="1" width="3.42578125" style="8" customWidth="1"/>
    <col min="2" max="2" width="142.140625" style="8" customWidth="1"/>
    <col min="3" max="16384" width="9.140625" style="8"/>
  </cols>
  <sheetData>
    <row r="2" spans="2:2" x14ac:dyDescent="0.2">
      <c r="B2" s="9"/>
    </row>
    <row r="3" spans="2:2" x14ac:dyDescent="0.2">
      <c r="B3" s="9"/>
    </row>
    <row r="4" spans="2:2" x14ac:dyDescent="0.2">
      <c r="B4" s="9"/>
    </row>
    <row r="5" spans="2:2" x14ac:dyDescent="0.2">
      <c r="B5" s="9"/>
    </row>
    <row r="6" spans="2:2" x14ac:dyDescent="0.2">
      <c r="B6" s="9"/>
    </row>
    <row r="7" spans="2:2" x14ac:dyDescent="0.2">
      <c r="B7" s="9"/>
    </row>
    <row r="8" spans="2:2" ht="30" x14ac:dyDescent="0.2">
      <c r="B8" s="219" t="s">
        <v>4</v>
      </c>
    </row>
    <row r="9" spans="2:2" ht="30" x14ac:dyDescent="0.2">
      <c r="B9" s="219" t="s">
        <v>20</v>
      </c>
    </row>
    <row r="10" spans="2:2" ht="30" x14ac:dyDescent="0.2">
      <c r="B10" s="220"/>
    </row>
    <row r="11" spans="2:2" ht="27.75" x14ac:dyDescent="0.2">
      <c r="B11" s="221" t="s">
        <v>99</v>
      </c>
    </row>
    <row r="12" spans="2:2" ht="30" x14ac:dyDescent="0.4">
      <c r="B12" s="222"/>
    </row>
    <row r="13" spans="2:2" ht="23.25" x14ac:dyDescent="0.2">
      <c r="B13" s="223" t="s">
        <v>142</v>
      </c>
    </row>
    <row r="14" spans="2:2" ht="30" x14ac:dyDescent="0.4">
      <c r="B14" s="222"/>
    </row>
    <row r="15" spans="2:2" x14ac:dyDescent="0.2">
      <c r="B15" s="224"/>
    </row>
    <row r="16" spans="2:2" x14ac:dyDescent="0.2">
      <c r="B16" s="224"/>
    </row>
    <row r="17" spans="2:2" ht="51" x14ac:dyDescent="0.2">
      <c r="B17" s="225" t="s">
        <v>98</v>
      </c>
    </row>
    <row r="18" spans="2:2" ht="38.25" x14ac:dyDescent="0.2">
      <c r="B18" s="226" t="s">
        <v>5</v>
      </c>
    </row>
    <row r="19" spans="2:2" x14ac:dyDescent="0.2">
      <c r="B19" s="9"/>
    </row>
    <row r="20" spans="2:2" x14ac:dyDescent="0.2">
      <c r="B20" s="297" t="s">
        <v>120</v>
      </c>
    </row>
    <row r="21" spans="2:2" x14ac:dyDescent="0.2">
      <c r="B21" s="298"/>
    </row>
    <row r="22" spans="2:2" x14ac:dyDescent="0.2">
      <c r="B22" s="299" t="s">
        <v>121</v>
      </c>
    </row>
  </sheetData>
  <hyperlinks>
    <hyperlink ref="B22" r:id="rId1" display="Website: healthyoptions.health.wa.gov.au" xr:uid="{48523FCC-573B-402A-BBE5-A5C32ADA0660}"/>
  </hyperlinks>
  <pageMargins left="0.23622047244094491" right="0.23622047244094491" top="0.74803149606299213" bottom="0.74803149606299213" header="0.31496062992125984" footer="0.31496062992125984"/>
  <pageSetup paperSize="9" fitToHeight="0"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0F24F-5CD9-46BE-84A8-E4E78D566F1E}">
  <sheetPr>
    <tabColor theme="4"/>
    <pageSetUpPr fitToPage="1"/>
  </sheetPr>
  <dimension ref="A2:O18"/>
  <sheetViews>
    <sheetView showGridLines="0" showRuler="0" zoomScaleNormal="100" zoomScaleSheetLayoutView="100" workbookViewId="0">
      <selection activeCell="B5" sqref="B5"/>
    </sheetView>
  </sheetViews>
  <sheetFormatPr defaultColWidth="8.85546875" defaultRowHeight="15" x14ac:dyDescent="0.25"/>
  <cols>
    <col min="1" max="1" width="3.42578125" customWidth="1"/>
    <col min="2" max="2" width="142.42578125" customWidth="1"/>
    <col min="3" max="3" width="9.140625" customWidth="1"/>
    <col min="27" max="27" width="9.140625" customWidth="1"/>
    <col min="28" max="28" width="8.85546875" customWidth="1"/>
  </cols>
  <sheetData>
    <row r="2" spans="1:15" s="160" customFormat="1" ht="37.5" customHeight="1" x14ac:dyDescent="0.25">
      <c r="B2" s="159" t="s">
        <v>100</v>
      </c>
    </row>
    <row r="3" spans="1:15" s="162" customFormat="1" ht="37.5" customHeight="1" x14ac:dyDescent="0.25">
      <c r="A3" s="279"/>
      <c r="B3" s="161" t="s">
        <v>145</v>
      </c>
    </row>
    <row r="4" spans="1:15" s="162" customFormat="1" ht="37.5" customHeight="1" x14ac:dyDescent="0.25">
      <c r="A4" s="279"/>
      <c r="B4" s="161" t="s">
        <v>146</v>
      </c>
    </row>
    <row r="5" spans="1:15" s="162" customFormat="1" ht="37.5" customHeight="1" x14ac:dyDescent="0.25">
      <c r="A5" s="279"/>
      <c r="B5" s="357" t="s">
        <v>138</v>
      </c>
    </row>
    <row r="6" spans="1:15" s="284" customFormat="1" ht="79.5" customHeight="1" x14ac:dyDescent="0.25">
      <c r="A6" s="283"/>
      <c r="B6" s="285" t="s">
        <v>109</v>
      </c>
    </row>
    <row r="7" spans="1:15" s="162" customFormat="1" ht="30" customHeight="1" x14ac:dyDescent="0.25">
      <c r="A7" s="279"/>
      <c r="B7" s="286" t="s">
        <v>95</v>
      </c>
    </row>
    <row r="8" spans="1:15" s="162" customFormat="1" ht="30" customHeight="1" x14ac:dyDescent="0.25">
      <c r="A8" s="279"/>
      <c r="B8" s="164" t="s">
        <v>96</v>
      </c>
    </row>
    <row r="9" spans="1:15" s="162" customFormat="1" ht="120.75" customHeight="1" x14ac:dyDescent="0.25">
      <c r="A9" s="279"/>
      <c r="B9" s="286" t="s">
        <v>113</v>
      </c>
    </row>
    <row r="10" spans="1:15" s="162" customFormat="1" ht="41.25" customHeight="1" x14ac:dyDescent="0.25">
      <c r="A10" s="279"/>
      <c r="B10" s="286" t="s">
        <v>101</v>
      </c>
    </row>
    <row r="11" spans="1:15" ht="41.25" customHeight="1" x14ac:dyDescent="0.25">
      <c r="A11" s="1"/>
      <c r="B11" s="286" t="s">
        <v>89</v>
      </c>
    </row>
    <row r="12" spans="1:15" ht="41.25" customHeight="1" x14ac:dyDescent="0.25">
      <c r="A12" s="1"/>
      <c r="B12" s="358" t="s">
        <v>137</v>
      </c>
    </row>
    <row r="13" spans="1:15" s="11" customFormat="1" ht="24.75" customHeight="1" x14ac:dyDescent="0.25">
      <c r="A13" s="13"/>
      <c r="B13" s="287" t="s">
        <v>102</v>
      </c>
      <c r="C13" s="44"/>
      <c r="D13" s="44"/>
      <c r="E13" s="44"/>
      <c r="F13" s="44"/>
      <c r="G13" s="44"/>
      <c r="H13" s="44"/>
      <c r="I13" s="44"/>
      <c r="J13" s="44"/>
      <c r="K13" s="44"/>
      <c r="L13" s="44"/>
      <c r="M13" s="44"/>
      <c r="N13" s="44"/>
    </row>
    <row r="14" spans="1:15" s="11" customFormat="1" ht="24.75" customHeight="1" x14ac:dyDescent="0.25">
      <c r="A14" s="13"/>
      <c r="B14" s="105"/>
      <c r="C14" s="44"/>
      <c r="D14" s="44"/>
      <c r="E14" s="44"/>
      <c r="F14" s="44"/>
      <c r="H14" s="44"/>
      <c r="I14" s="44"/>
      <c r="J14" s="44"/>
      <c r="K14" s="44"/>
      <c r="L14" s="44"/>
      <c r="M14" s="44"/>
      <c r="N14" s="44"/>
    </row>
    <row r="15" spans="1:15" s="11" customFormat="1" ht="24.75" customHeight="1" x14ac:dyDescent="0.25">
      <c r="A15" s="13"/>
      <c r="B15" s="138"/>
      <c r="C15" s="44"/>
      <c r="D15" s="44"/>
      <c r="E15" s="44"/>
      <c r="F15" s="44"/>
      <c r="H15" s="44"/>
      <c r="I15" s="44"/>
      <c r="J15" s="44"/>
      <c r="K15" s="44"/>
      <c r="L15" s="44"/>
      <c r="M15" s="44"/>
      <c r="N15" s="44"/>
    </row>
    <row r="16" spans="1:15" s="104" customFormat="1" ht="24.75" customHeight="1" x14ac:dyDescent="0.25">
      <c r="A16" s="103"/>
      <c r="B16" s="138"/>
      <c r="C16" s="102"/>
      <c r="D16" s="102"/>
      <c r="E16" s="102"/>
      <c r="F16" s="102"/>
      <c r="G16" s="102"/>
      <c r="H16" s="102"/>
      <c r="I16" s="102"/>
      <c r="J16" s="102"/>
      <c r="K16" s="102"/>
      <c r="L16" s="102"/>
      <c r="M16" s="102"/>
      <c r="N16" s="102"/>
      <c r="O16" s="103"/>
    </row>
    <row r="17" spans="1:2" ht="24.75" customHeight="1" x14ac:dyDescent="0.25">
      <c r="A17" s="1"/>
      <c r="B17" s="282"/>
    </row>
    <row r="18" spans="1:2" ht="15.75" x14ac:dyDescent="0.25">
      <c r="B18" s="163"/>
    </row>
  </sheetData>
  <hyperlinks>
    <hyperlink ref="B3" r:id="rId1" xr:uid="{AF99893E-DC6E-4B0D-83E4-18E50AA87643}"/>
    <hyperlink ref="B4" r:id="rId2" xr:uid="{5B345A97-6F72-4878-B59E-FE7C453CBE30}"/>
    <hyperlink ref="B5" r:id="rId3" xr:uid="{603010F5-DC71-4334-A3ED-E170AD7E3924}"/>
    <hyperlink ref="B12" r:id="rId4" xr:uid="{62658A45-25F1-4F1A-A044-0E469ACCB080}"/>
  </hyperlinks>
  <pageMargins left="0.23622047244094491" right="0.23622047244094491" top="0.74803149606299213" bottom="0.74803149606299213" header="0.31496062992125984" footer="0.31496062992125984"/>
  <pageSetup paperSize="9" fitToHeight="0" orientation="landscape" useFirstPageNumber="1" r:id="rId5"/>
  <headerFooter scaleWithDoc="0">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B07CE-8C63-441B-A6F6-18717AD66F5C}">
  <sheetPr>
    <tabColor theme="4"/>
    <pageSetUpPr fitToPage="1"/>
  </sheetPr>
  <dimension ref="B2:O31"/>
  <sheetViews>
    <sheetView showGridLines="0" tabSelected="1" showRuler="0" topLeftCell="A7" zoomScaleNormal="100" zoomScaleSheetLayoutView="100" workbookViewId="0">
      <selection activeCell="B15" sqref="B15"/>
    </sheetView>
  </sheetViews>
  <sheetFormatPr defaultColWidth="9.140625" defaultRowHeight="15" x14ac:dyDescent="0.25"/>
  <cols>
    <col min="1" max="1" width="3.42578125" style="11" customWidth="1"/>
    <col min="2" max="2" width="142.140625" style="101" customWidth="1"/>
    <col min="3" max="16384" width="9.140625" style="11"/>
  </cols>
  <sheetData>
    <row r="2" spans="2:15" ht="30" customHeight="1" x14ac:dyDescent="0.25">
      <c r="B2" s="108" t="s">
        <v>76</v>
      </c>
      <c r="C2" s="44"/>
      <c r="D2" s="44"/>
      <c r="E2" s="44"/>
      <c r="F2" s="44"/>
      <c r="G2" s="44"/>
      <c r="H2" s="44"/>
      <c r="I2" s="44"/>
      <c r="J2" s="44"/>
      <c r="K2" s="44"/>
      <c r="L2" s="44"/>
      <c r="M2" s="44"/>
      <c r="N2" s="44"/>
    </row>
    <row r="3" spans="2:15" ht="81.75" customHeight="1" x14ac:dyDescent="0.25">
      <c r="B3" s="288" t="s">
        <v>110</v>
      </c>
      <c r="C3" s="44"/>
      <c r="D3" s="44"/>
      <c r="E3" s="44"/>
      <c r="F3" s="44"/>
      <c r="G3" s="44"/>
      <c r="H3" s="44"/>
      <c r="I3" s="44"/>
      <c r="J3" s="44"/>
      <c r="K3" s="44"/>
      <c r="L3" s="44"/>
      <c r="M3" s="44"/>
      <c r="N3" s="44"/>
    </row>
    <row r="4" spans="2:15" s="45" customFormat="1" ht="30" customHeight="1" x14ac:dyDescent="0.25">
      <c r="B4" s="280" t="s">
        <v>77</v>
      </c>
      <c r="C4" s="44"/>
      <c r="D4" s="44"/>
      <c r="E4" s="44"/>
      <c r="F4" s="44"/>
      <c r="G4" s="44"/>
      <c r="H4" s="44"/>
      <c r="I4" s="44"/>
      <c r="J4" s="44"/>
      <c r="K4" s="44"/>
      <c r="L4" s="44"/>
      <c r="M4" s="44"/>
      <c r="N4" s="44"/>
      <c r="O4" s="46"/>
    </row>
    <row r="5" spans="2:15" s="45" customFormat="1" ht="61.5" customHeight="1" x14ac:dyDescent="0.25">
      <c r="B5" s="289" t="s">
        <v>117</v>
      </c>
      <c r="C5" s="44"/>
      <c r="D5" s="44"/>
      <c r="E5" s="44"/>
      <c r="F5" s="44"/>
      <c r="G5" s="44"/>
      <c r="H5" s="44"/>
      <c r="I5" s="44"/>
      <c r="J5" s="44"/>
      <c r="K5" s="44"/>
      <c r="L5" s="44"/>
      <c r="M5" s="44"/>
      <c r="N5" s="44"/>
      <c r="O5" s="46"/>
    </row>
    <row r="6" spans="2:15" s="45" customFormat="1" ht="15.75" x14ac:dyDescent="0.25">
      <c r="B6" s="109"/>
      <c r="C6" s="44"/>
      <c r="D6" s="44"/>
      <c r="E6" s="44"/>
      <c r="F6" s="44"/>
      <c r="G6" s="44"/>
      <c r="H6" s="44"/>
      <c r="I6" s="44"/>
      <c r="J6" s="44"/>
      <c r="K6" s="44"/>
      <c r="L6" s="44"/>
      <c r="M6" s="44"/>
      <c r="N6" s="44"/>
      <c r="O6" s="46"/>
    </row>
    <row r="7" spans="2:15" ht="35.25" customHeight="1" x14ac:dyDescent="0.25">
      <c r="B7" s="106" t="s">
        <v>97</v>
      </c>
      <c r="C7" s="12"/>
      <c r="D7" s="12"/>
      <c r="E7" s="12"/>
      <c r="F7" s="12"/>
      <c r="G7" s="12"/>
      <c r="H7" s="12"/>
      <c r="I7" s="12"/>
      <c r="J7" s="12"/>
      <c r="K7" s="12"/>
      <c r="L7" s="13"/>
      <c r="M7" s="13"/>
      <c r="N7" s="13"/>
      <c r="O7" s="13"/>
    </row>
    <row r="8" spans="2:15" s="100" customFormat="1" ht="35.25" customHeight="1" x14ac:dyDescent="0.25">
      <c r="B8" s="290" t="s">
        <v>90</v>
      </c>
      <c r="C8" s="98"/>
      <c r="D8" s="98"/>
      <c r="E8" s="98"/>
      <c r="F8" s="98"/>
      <c r="G8" s="98"/>
      <c r="H8" s="98"/>
      <c r="I8" s="98"/>
      <c r="J8" s="98"/>
      <c r="K8" s="98"/>
      <c r="L8" s="99"/>
      <c r="M8" s="99"/>
      <c r="N8" s="99"/>
      <c r="O8" s="99"/>
    </row>
    <row r="9" spans="2:15" s="100" customFormat="1" ht="35.25" customHeight="1" x14ac:dyDescent="0.25">
      <c r="B9" s="227" t="s">
        <v>86</v>
      </c>
      <c r="C9" s="98"/>
      <c r="D9" s="147"/>
      <c r="E9" s="148"/>
      <c r="F9" s="98"/>
      <c r="G9" s="98"/>
      <c r="H9" s="98"/>
      <c r="I9" s="98"/>
      <c r="J9" s="98"/>
      <c r="K9" s="98"/>
      <c r="L9" s="99"/>
      <c r="M9" s="99"/>
      <c r="N9" s="99"/>
      <c r="O9" s="99"/>
    </row>
    <row r="10" spans="2:15" s="100" customFormat="1" ht="100.5" customHeight="1" x14ac:dyDescent="0.25">
      <c r="B10" s="290" t="s">
        <v>134</v>
      </c>
      <c r="C10" s="98"/>
      <c r="D10" s="149"/>
      <c r="E10" s="148"/>
      <c r="F10" s="98"/>
      <c r="G10" s="98"/>
      <c r="H10" s="98"/>
      <c r="I10" s="98"/>
      <c r="J10" s="98"/>
      <c r="K10" s="98"/>
      <c r="L10" s="99"/>
      <c r="M10" s="99"/>
      <c r="N10" s="99"/>
      <c r="O10" s="99"/>
    </row>
    <row r="11" spans="2:15" ht="35.25" customHeight="1" x14ac:dyDescent="0.25">
      <c r="B11" s="228" t="s">
        <v>78</v>
      </c>
      <c r="C11" s="43"/>
      <c r="D11" s="114"/>
      <c r="E11" s="151"/>
      <c r="F11" s="43"/>
      <c r="G11" s="43"/>
      <c r="H11" s="43"/>
      <c r="I11" s="43"/>
      <c r="J11" s="43"/>
      <c r="K11" s="43"/>
      <c r="L11" s="43"/>
      <c r="M11" s="43"/>
      <c r="N11" s="43"/>
      <c r="O11" s="13"/>
    </row>
    <row r="12" spans="2:15" ht="35.25" customHeight="1" x14ac:dyDescent="0.25">
      <c r="B12" s="291" t="s">
        <v>147</v>
      </c>
      <c r="C12" s="43"/>
      <c r="D12" s="114"/>
      <c r="E12" s="151"/>
      <c r="F12" s="43"/>
      <c r="G12" s="43"/>
      <c r="H12" s="43"/>
      <c r="I12" s="43"/>
      <c r="J12" s="43"/>
      <c r="K12" s="43"/>
      <c r="L12" s="43"/>
      <c r="M12" s="43"/>
      <c r="N12" s="43"/>
      <c r="O12" s="13"/>
    </row>
    <row r="13" spans="2:15" ht="35.25" customHeight="1" x14ac:dyDescent="0.25">
      <c r="B13" s="292" t="s">
        <v>87</v>
      </c>
      <c r="C13" s="43"/>
      <c r="D13" s="114"/>
      <c r="E13" s="151"/>
      <c r="F13" s="43"/>
      <c r="G13" s="43"/>
      <c r="H13" s="43"/>
      <c r="I13" s="43"/>
      <c r="J13" s="43"/>
      <c r="K13" s="43"/>
      <c r="L13" s="43"/>
      <c r="M13" s="43"/>
      <c r="N13" s="43"/>
      <c r="O13" s="13"/>
    </row>
    <row r="14" spans="2:15" ht="33.75" customHeight="1" x14ac:dyDescent="0.25">
      <c r="B14" s="228" t="s">
        <v>79</v>
      </c>
      <c r="C14" s="43"/>
      <c r="D14" s="115"/>
      <c r="E14" s="151"/>
      <c r="F14" s="43"/>
      <c r="G14" s="43"/>
      <c r="H14" s="43"/>
      <c r="I14" s="43"/>
      <c r="J14" s="43"/>
      <c r="K14" s="43"/>
      <c r="L14" s="43"/>
      <c r="M14" s="43"/>
      <c r="N14" s="43"/>
      <c r="O14" s="13"/>
    </row>
    <row r="15" spans="2:15" ht="35.25" customHeight="1" x14ac:dyDescent="0.25">
      <c r="B15" s="291" t="s">
        <v>139</v>
      </c>
      <c r="C15" s="43"/>
      <c r="D15" s="115"/>
      <c r="E15" s="151"/>
      <c r="F15" s="43"/>
      <c r="G15" s="43"/>
      <c r="H15" s="43"/>
      <c r="I15" s="43"/>
      <c r="J15" s="43"/>
      <c r="K15" s="43"/>
      <c r="L15" s="43"/>
      <c r="M15" s="43"/>
      <c r="N15" s="43"/>
      <c r="O15" s="13"/>
    </row>
    <row r="16" spans="2:15" ht="33.75" customHeight="1" x14ac:dyDescent="0.25">
      <c r="B16" s="228" t="s">
        <v>91</v>
      </c>
      <c r="C16" s="43"/>
      <c r="D16" s="115"/>
      <c r="E16" s="151"/>
      <c r="F16" s="43"/>
      <c r="G16" s="43"/>
      <c r="H16" s="43"/>
      <c r="I16" s="43"/>
      <c r="J16" s="43"/>
      <c r="K16" s="43"/>
      <c r="L16" s="43"/>
      <c r="M16" s="43"/>
      <c r="N16" s="43"/>
      <c r="O16" s="13"/>
    </row>
    <row r="17" spans="2:15" ht="35.25" customHeight="1" x14ac:dyDescent="0.25">
      <c r="B17" s="292" t="s">
        <v>92</v>
      </c>
      <c r="C17" s="43"/>
      <c r="D17" s="115"/>
      <c r="E17" s="151"/>
      <c r="F17" s="43"/>
      <c r="G17" s="43"/>
      <c r="H17" s="43"/>
      <c r="I17" s="43"/>
      <c r="J17" s="43"/>
      <c r="K17" s="43"/>
      <c r="L17" s="43"/>
      <c r="M17" s="43"/>
      <c r="N17" s="43"/>
      <c r="O17" s="13"/>
    </row>
    <row r="18" spans="2:15" x14ac:dyDescent="0.25">
      <c r="B18" s="152"/>
      <c r="C18" s="43"/>
      <c r="D18" s="115"/>
      <c r="E18" s="151"/>
      <c r="F18" s="43"/>
      <c r="G18" s="43"/>
      <c r="H18" s="43"/>
      <c r="I18" s="43"/>
      <c r="J18" s="43"/>
      <c r="K18" s="43"/>
      <c r="L18" s="43"/>
      <c r="M18" s="43"/>
      <c r="N18" s="43"/>
      <c r="O18" s="13"/>
    </row>
    <row r="19" spans="2:15" s="45" customFormat="1" ht="30" customHeight="1" x14ac:dyDescent="0.25">
      <c r="B19" s="107" t="s">
        <v>114</v>
      </c>
      <c r="D19" s="153"/>
      <c r="E19" s="154"/>
    </row>
    <row r="20" spans="2:15" s="45" customFormat="1" ht="94.5" customHeight="1" x14ac:dyDescent="0.25">
      <c r="B20" s="293" t="s">
        <v>118</v>
      </c>
      <c r="D20" s="150"/>
      <c r="E20" s="154"/>
    </row>
    <row r="21" spans="2:15" s="45" customFormat="1" ht="15.75" x14ac:dyDescent="0.25">
      <c r="B21" s="110"/>
      <c r="D21" s="150"/>
      <c r="E21" s="154"/>
    </row>
    <row r="22" spans="2:15" s="104" customFormat="1" ht="30" customHeight="1" x14ac:dyDescent="0.25">
      <c r="B22" s="107" t="s">
        <v>115</v>
      </c>
      <c r="D22" s="155"/>
      <c r="E22" s="155"/>
    </row>
    <row r="23" spans="2:15" s="104" customFormat="1" ht="78" customHeight="1" x14ac:dyDescent="0.25">
      <c r="B23" s="294" t="s">
        <v>127</v>
      </c>
      <c r="D23" s="155"/>
      <c r="E23" s="155"/>
    </row>
    <row r="24" spans="2:15" s="104" customFormat="1" ht="15.75" x14ac:dyDescent="0.25">
      <c r="B24" s="156"/>
      <c r="D24" s="155"/>
      <c r="E24" s="155"/>
    </row>
    <row r="25" spans="2:15" ht="30" customHeight="1" x14ac:dyDescent="0.25">
      <c r="B25" s="281" t="s">
        <v>116</v>
      </c>
      <c r="D25" s="157"/>
      <c r="E25" s="157"/>
    </row>
    <row r="26" spans="2:15" ht="60" customHeight="1" x14ac:dyDescent="0.25">
      <c r="B26" s="295" t="s">
        <v>119</v>
      </c>
    </row>
    <row r="27" spans="2:15" ht="30" customHeight="1" x14ac:dyDescent="0.25">
      <c r="B27" s="296" t="s">
        <v>93</v>
      </c>
    </row>
    <row r="28" spans="2:15" ht="33.75" customHeight="1" x14ac:dyDescent="0.25">
      <c r="B28" s="158" t="s">
        <v>94</v>
      </c>
    </row>
    <row r="29" spans="2:15" ht="92.25" customHeight="1" x14ac:dyDescent="0.25">
      <c r="B29" s="295" t="s">
        <v>111</v>
      </c>
    </row>
    <row r="30" spans="2:15" s="111" customFormat="1" ht="33.75" customHeight="1" x14ac:dyDescent="0.25">
      <c r="B30" s="158" t="s">
        <v>88</v>
      </c>
    </row>
    <row r="31" spans="2:15" ht="97.5" customHeight="1" x14ac:dyDescent="0.25">
      <c r="B31" s="295" t="s">
        <v>112</v>
      </c>
    </row>
  </sheetData>
  <hyperlinks>
    <hyperlink ref="B12" r:id="rId1" xr:uid="{1ADB2DF2-A5AF-49BC-A010-2A8574DF6575}"/>
    <hyperlink ref="B15" r:id="rId2" xr:uid="{9FCD8EA8-D98C-484E-BDD8-61E7BFD65455}"/>
  </hyperlinks>
  <pageMargins left="0.23622047244094491" right="0.23622047244094491" top="0.74803149606299213" bottom="0.74803149606299213" header="0.31496062992125984" footer="0.31496062992125984"/>
  <pageSetup paperSize="9" scale="98" firstPageNumber="2" fitToHeight="0" orientation="landscape" useFirstPageNumber="1" r:id="rId3"/>
  <headerFooter scaleWithDoc="0">
    <oddFooter>&amp;R&amp;P</oddFooter>
  </headerFooter>
  <rowBreaks count="2" manualBreakCount="2">
    <brk id="10" max="1" man="1"/>
    <brk id="24" max="1"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7CE12-7E42-48F2-96FB-E79C5364A36B}">
  <sheetPr>
    <tabColor theme="4"/>
    <pageSetUpPr fitToPage="1"/>
  </sheetPr>
  <dimension ref="A2:S38"/>
  <sheetViews>
    <sheetView showGridLines="0" topLeftCell="A16" zoomScale="85" zoomScaleNormal="85" zoomScaleSheetLayoutView="80" workbookViewId="0">
      <selection activeCell="J11" sqref="J11"/>
    </sheetView>
  </sheetViews>
  <sheetFormatPr defaultColWidth="9.140625" defaultRowHeight="12.75" x14ac:dyDescent="0.2"/>
  <cols>
    <col min="1" max="1" width="3.42578125" style="14" customWidth="1"/>
    <col min="2" max="2" width="22.7109375" style="39" customWidth="1"/>
    <col min="3" max="11" width="22.7109375" style="14" customWidth="1"/>
    <col min="12" max="12" width="23.7109375" style="14" customWidth="1"/>
    <col min="13" max="13" width="18.85546875" style="14" bestFit="1" customWidth="1"/>
    <col min="14" max="14" width="24.7109375" style="14" customWidth="1"/>
    <col min="15" max="16" width="9.140625" style="14"/>
    <col min="17" max="17" width="9.140625" style="4"/>
    <col min="18" max="18" width="18.28515625" style="14" bestFit="1" customWidth="1"/>
    <col min="19" max="19" width="19.42578125" style="14" bestFit="1" customWidth="1"/>
    <col min="20" max="16384" width="9.140625" style="14"/>
  </cols>
  <sheetData>
    <row r="2" spans="1:17" s="4" customFormat="1" ht="18.75" thickBot="1" x14ac:dyDescent="0.3">
      <c r="B2" s="360" t="s">
        <v>61</v>
      </c>
      <c r="C2" s="360"/>
      <c r="D2" s="360"/>
      <c r="E2" s="360"/>
      <c r="F2" s="360"/>
      <c r="G2" s="116"/>
      <c r="H2" s="116"/>
      <c r="I2" s="116"/>
      <c r="J2" s="116"/>
      <c r="K2" s="116"/>
      <c r="L2" s="116"/>
    </row>
    <row r="3" spans="1:17" s="25" customFormat="1" ht="18" customHeight="1" thickBot="1" x14ac:dyDescent="0.25">
      <c r="A3" s="4"/>
      <c r="B3" s="361" t="s">
        <v>62</v>
      </c>
      <c r="C3" s="362"/>
      <c r="D3" s="362"/>
      <c r="E3" s="362"/>
      <c r="F3" s="362"/>
      <c r="G3" s="362"/>
      <c r="H3" s="362"/>
      <c r="I3" s="362"/>
      <c r="J3" s="362"/>
      <c r="K3" s="362"/>
      <c r="L3" s="363"/>
      <c r="M3" s="4"/>
      <c r="N3" s="4"/>
      <c r="O3" s="4"/>
      <c r="P3" s="4"/>
      <c r="Q3" s="4"/>
    </row>
    <row r="4" spans="1:17" s="15" customFormat="1" ht="26.25" customHeight="1" thickBot="1" x14ac:dyDescent="0.25">
      <c r="B4" s="117"/>
      <c r="C4" s="117"/>
      <c r="D4" s="117"/>
      <c r="E4" s="259"/>
      <c r="F4" s="234" t="s">
        <v>105</v>
      </c>
      <c r="G4" s="234" t="s">
        <v>7</v>
      </c>
      <c r="H4" s="234" t="s">
        <v>15</v>
      </c>
      <c r="I4" s="235" t="s">
        <v>8</v>
      </c>
      <c r="J4" s="234" t="s">
        <v>14</v>
      </c>
      <c r="K4" s="234" t="s">
        <v>9</v>
      </c>
      <c r="L4" s="359" t="s">
        <v>141</v>
      </c>
      <c r="M4" s="27"/>
      <c r="N4" s="27"/>
      <c r="O4" s="27"/>
      <c r="P4" s="27"/>
      <c r="Q4" s="27"/>
    </row>
    <row r="5" spans="1:17" s="26" customFormat="1" ht="34.5" customHeight="1" thickBot="1" x14ac:dyDescent="0.3">
      <c r="B5" s="118"/>
      <c r="C5" s="119" t="s">
        <v>51</v>
      </c>
      <c r="D5" s="120" t="s">
        <v>52</v>
      </c>
      <c r="E5" s="319" t="s">
        <v>83</v>
      </c>
      <c r="F5" s="238">
        <f>COUNTIF(I14:I302,"*Green*")</f>
        <v>9</v>
      </c>
      <c r="G5" s="238">
        <f xml:space="preserve"> SUMIF(I14:I302, "Green",J14:J302)</f>
        <v>9</v>
      </c>
      <c r="H5" s="239">
        <f>G5/C8</f>
        <v>0.6</v>
      </c>
      <c r="I5" s="240">
        <f xml:space="preserve"> SUMIF(I14:I302, "Green",K14:K302)</f>
        <v>11</v>
      </c>
      <c r="J5" s="239">
        <f>I5/D8</f>
        <v>0.55000000000000004</v>
      </c>
      <c r="K5" s="238" t="s">
        <v>12</v>
      </c>
      <c r="L5" s="272" t="str">
        <f>IF(OR(AND(H5&gt;49%, J5&gt;49%)), "Yes","No")</f>
        <v>Yes</v>
      </c>
      <c r="M5" s="14"/>
    </row>
    <row r="6" spans="1:17" s="26" customFormat="1" ht="34.5" customHeight="1" x14ac:dyDescent="0.25">
      <c r="B6" s="60" t="s">
        <v>48</v>
      </c>
      <c r="C6" s="59">
        <f>SUMIFS(J13:J301,C13:C301,"*Food*")</f>
        <v>7</v>
      </c>
      <c r="D6" s="121">
        <f>SUMIFS(K13:K301,C13:C301,"*Food*")</f>
        <v>12</v>
      </c>
      <c r="E6" s="320" t="s">
        <v>84</v>
      </c>
      <c r="F6" s="242">
        <f>COUNTIF(I14:I302,"*Amber*")</f>
        <v>1</v>
      </c>
      <c r="G6" s="243">
        <f xml:space="preserve"> SUMIF(I14:I302, "Amber",J14:J302)</f>
        <v>1</v>
      </c>
      <c r="H6" s="244">
        <f>G6/C8</f>
        <v>6.6666666666666666E-2</v>
      </c>
      <c r="I6" s="245">
        <f xml:space="preserve"> SUMIF(I14:I302, "Amber",K14:K302)</f>
        <v>2</v>
      </c>
      <c r="J6" s="244">
        <f>I6/D8</f>
        <v>0.1</v>
      </c>
      <c r="K6" s="327" t="s">
        <v>46</v>
      </c>
      <c r="L6" s="328" t="s">
        <v>46</v>
      </c>
      <c r="M6" s="14"/>
    </row>
    <row r="7" spans="1:17" s="26" customFormat="1" ht="29.1" customHeight="1" x14ac:dyDescent="0.25">
      <c r="B7" s="122" t="s">
        <v>49</v>
      </c>
      <c r="C7" s="123">
        <f>SUMIFS(J13:J301,C13:C301,"*Drink*")</f>
        <v>8</v>
      </c>
      <c r="D7" s="121">
        <f>SUMIFS(K13:K301,C13:C301,"*Drink*")</f>
        <v>8</v>
      </c>
      <c r="E7" s="325" t="s">
        <v>125</v>
      </c>
      <c r="F7" s="311">
        <f>COUNTIF(H14:H34,"*Yes*")</f>
        <v>0</v>
      </c>
      <c r="G7" s="312">
        <f>SUMIFS(J14:J34,G14:G34,"*Yes*",C14:C34,"*Drink*")</f>
        <v>0</v>
      </c>
      <c r="H7" s="313">
        <f xml:space="preserve"> G7/C7</f>
        <v>0</v>
      </c>
      <c r="I7" s="314">
        <f>SUMIFS(K14:K302,G14:G302,"*Yes*")</f>
        <v>0</v>
      </c>
      <c r="J7" s="313">
        <f>I7/D7</f>
        <v>0</v>
      </c>
      <c r="K7" s="311" t="s">
        <v>47</v>
      </c>
      <c r="L7" s="326" t="str">
        <f>IF((AND(H7&lt;26%,J7&lt;26%)),"Yes","No")</f>
        <v>Yes</v>
      </c>
      <c r="M7" s="14"/>
    </row>
    <row r="8" spans="1:17" s="26" customFormat="1" ht="30.6" customHeight="1" thickBot="1" x14ac:dyDescent="0.3">
      <c r="B8" s="124" t="s">
        <v>104</v>
      </c>
      <c r="C8" s="125">
        <f>SUM(C6,C7)</f>
        <v>15</v>
      </c>
      <c r="D8" s="126">
        <f>SUM(D6,D7)</f>
        <v>20</v>
      </c>
      <c r="E8" s="321" t="s">
        <v>22</v>
      </c>
      <c r="F8" s="322">
        <f>COUNTIFS(I14:I302,"Red",C14:C302,"Drink")</f>
        <v>4</v>
      </c>
      <c r="G8" s="329">
        <f xml:space="preserve"> SUMIFS(J14:J302,I14:I302,"Red",C14:C302,"Drink")</f>
        <v>4</v>
      </c>
      <c r="H8" s="323">
        <f>G8/C8</f>
        <v>0.26666666666666666</v>
      </c>
      <c r="I8" s="331">
        <f xml:space="preserve"> SUMIFS(K14:K302,I14:I302,"Red",C14:C302,"Drink")</f>
        <v>4</v>
      </c>
      <c r="J8" s="323">
        <f>I8/D8</f>
        <v>0.2</v>
      </c>
      <c r="K8" s="322" t="s">
        <v>17</v>
      </c>
      <c r="L8" s="335" t="str">
        <f>IF((AND(H8=0%,J8=0%)),"Yes","No")</f>
        <v>No</v>
      </c>
      <c r="M8" s="14"/>
    </row>
    <row r="9" spans="1:17" s="26" customFormat="1" ht="27.95" customHeight="1" thickBot="1" x14ac:dyDescent="0.3">
      <c r="B9" s="127"/>
      <c r="C9" s="127"/>
      <c r="D9" s="127"/>
      <c r="E9" s="334" t="s">
        <v>23</v>
      </c>
      <c r="F9" s="302">
        <f>COUNTIFS(I14:I302,"Red",C14:C302,"Food")</f>
        <v>1</v>
      </c>
      <c r="G9" s="302">
        <f xml:space="preserve"> SUMIFS(J14:J302,I14:I302,"Red",C14:C302,"Food")</f>
        <v>1</v>
      </c>
      <c r="H9" s="303">
        <f>G9/C6</f>
        <v>0.14285714285714285</v>
      </c>
      <c r="I9" s="336">
        <f xml:space="preserve"> SUMIFS(K14:K302,I14:I302,"Red",C14:C302,"Food")</f>
        <v>3</v>
      </c>
      <c r="J9" s="337">
        <f>I9/D8</f>
        <v>0.15</v>
      </c>
      <c r="K9" s="338" t="s">
        <v>13</v>
      </c>
      <c r="L9" s="335" t="str">
        <f>IF((AND(H9&lt;21%,J9&lt;21%)),"Yes","No")</f>
        <v>Yes</v>
      </c>
      <c r="M9" s="14"/>
    </row>
    <row r="10" spans="1:17" s="26" customFormat="1" ht="27" customHeight="1" thickBot="1" x14ac:dyDescent="0.3">
      <c r="B10" s="73"/>
      <c r="C10" s="73"/>
      <c r="D10" s="73"/>
      <c r="E10" s="260"/>
      <c r="F10" s="260"/>
      <c r="G10" s="260"/>
      <c r="H10" s="260"/>
      <c r="I10" s="260"/>
      <c r="J10" s="364" t="s">
        <v>143</v>
      </c>
      <c r="K10" s="365"/>
      <c r="L10" s="247" t="str">
        <f>IF((AND(L5="Yes",L7="Yes",L8="Yes", L9="Yes")),"Yes","No")</f>
        <v>No</v>
      </c>
      <c r="M10" s="14"/>
    </row>
    <row r="11" spans="1:17" s="73" customFormat="1" ht="34.5" customHeight="1" x14ac:dyDescent="0.25"/>
    <row r="12" spans="1:17" s="73" customFormat="1" ht="15" x14ac:dyDescent="0.25">
      <c r="J12" s="273"/>
      <c r="K12" s="273"/>
      <c r="L12" s="274"/>
    </row>
    <row r="13" spans="1:17" s="72" customFormat="1" ht="57" customHeight="1" thickBot="1" x14ac:dyDescent="0.25">
      <c r="B13" s="275" t="s">
        <v>0</v>
      </c>
      <c r="C13" s="276" t="s">
        <v>24</v>
      </c>
      <c r="D13" s="275" t="s">
        <v>10</v>
      </c>
      <c r="E13" s="275" t="s">
        <v>1</v>
      </c>
      <c r="F13" s="277" t="s">
        <v>106</v>
      </c>
      <c r="G13" s="277" t="s">
        <v>107</v>
      </c>
      <c r="H13" s="275" t="s">
        <v>81</v>
      </c>
      <c r="I13" s="275" t="s">
        <v>28</v>
      </c>
      <c r="J13" s="275" t="s">
        <v>2</v>
      </c>
      <c r="K13" s="275" t="s">
        <v>3</v>
      </c>
      <c r="L13" s="79" t="s">
        <v>11</v>
      </c>
      <c r="M13" s="27"/>
      <c r="N13" s="27"/>
      <c r="O13" s="27"/>
      <c r="P13" s="27"/>
      <c r="Q13" s="27"/>
    </row>
    <row r="14" spans="1:17" s="29" customFormat="1" ht="29.25" customHeight="1" x14ac:dyDescent="0.2">
      <c r="B14" s="248" t="s">
        <v>29</v>
      </c>
      <c r="C14" s="249" t="s">
        <v>25</v>
      </c>
      <c r="D14" s="82" t="s">
        <v>31</v>
      </c>
      <c r="E14" s="82" t="s">
        <v>32</v>
      </c>
      <c r="F14" s="83" t="s">
        <v>46</v>
      </c>
      <c r="G14" s="83"/>
      <c r="H14" s="83" t="s">
        <v>42</v>
      </c>
      <c r="I14" s="265" t="s">
        <v>6</v>
      </c>
      <c r="J14" s="83">
        <v>1</v>
      </c>
      <c r="K14" s="84">
        <v>1</v>
      </c>
      <c r="L14" s="70"/>
      <c r="M14" s="16"/>
      <c r="N14" s="28"/>
      <c r="O14" s="28"/>
      <c r="P14" s="16"/>
      <c r="Q14" s="16"/>
    </row>
    <row r="15" spans="1:17" s="29" customFormat="1" ht="29.25" customHeight="1" x14ac:dyDescent="0.2">
      <c r="B15" s="250" t="s">
        <v>29</v>
      </c>
      <c r="C15" s="251" t="s">
        <v>25</v>
      </c>
      <c r="D15" s="85" t="s">
        <v>31</v>
      </c>
      <c r="E15" s="86" t="s">
        <v>33</v>
      </c>
      <c r="F15" s="86" t="s">
        <v>46</v>
      </c>
      <c r="G15" s="86"/>
      <c r="H15" s="86" t="s">
        <v>42</v>
      </c>
      <c r="I15" s="266" t="s">
        <v>6</v>
      </c>
      <c r="J15" s="86">
        <v>1</v>
      </c>
      <c r="K15" s="278">
        <v>1</v>
      </c>
      <c r="L15" s="71"/>
      <c r="M15" s="16"/>
      <c r="N15" s="28"/>
      <c r="O15" s="28"/>
      <c r="P15" s="16"/>
      <c r="Q15" s="16"/>
    </row>
    <row r="16" spans="1:17" ht="30" customHeight="1" x14ac:dyDescent="0.2">
      <c r="B16" s="250" t="s">
        <v>29</v>
      </c>
      <c r="C16" s="252" t="s">
        <v>25</v>
      </c>
      <c r="D16" s="85" t="s">
        <v>31</v>
      </c>
      <c r="E16" s="87" t="s">
        <v>34</v>
      </c>
      <c r="F16" s="88" t="s">
        <v>46</v>
      </c>
      <c r="G16" s="88"/>
      <c r="H16" s="87" t="s">
        <v>42</v>
      </c>
      <c r="I16" s="267" t="s">
        <v>6</v>
      </c>
      <c r="J16" s="86">
        <v>1</v>
      </c>
      <c r="K16" s="278">
        <v>1</v>
      </c>
      <c r="L16" s="66"/>
      <c r="M16" s="4"/>
      <c r="N16" s="30"/>
      <c r="O16" s="30"/>
      <c r="P16" s="4"/>
    </row>
    <row r="17" spans="2:19" ht="30" customHeight="1" x14ac:dyDescent="0.2">
      <c r="B17" s="250" t="s">
        <v>29</v>
      </c>
      <c r="C17" s="252" t="s">
        <v>25</v>
      </c>
      <c r="D17" s="85" t="s">
        <v>31</v>
      </c>
      <c r="E17" s="87" t="s">
        <v>35</v>
      </c>
      <c r="F17" s="88" t="s">
        <v>46</v>
      </c>
      <c r="G17" s="88"/>
      <c r="H17" s="87" t="s">
        <v>42</v>
      </c>
      <c r="I17" s="267" t="s">
        <v>6</v>
      </c>
      <c r="J17" s="86">
        <v>1</v>
      </c>
      <c r="K17" s="278">
        <v>1</v>
      </c>
      <c r="L17" s="66"/>
      <c r="M17" s="4"/>
      <c r="N17" s="30"/>
      <c r="O17" s="30"/>
      <c r="P17" s="4"/>
    </row>
    <row r="18" spans="2:19" ht="30" customHeight="1" x14ac:dyDescent="0.2">
      <c r="B18" s="250" t="s">
        <v>29</v>
      </c>
      <c r="C18" s="252" t="s">
        <v>26</v>
      </c>
      <c r="D18" s="85" t="s">
        <v>30</v>
      </c>
      <c r="E18" s="87" t="s">
        <v>36</v>
      </c>
      <c r="F18" s="88">
        <v>600</v>
      </c>
      <c r="G18" s="88" t="s">
        <v>44</v>
      </c>
      <c r="H18" s="87" t="s">
        <v>43</v>
      </c>
      <c r="I18" s="267" t="s">
        <v>45</v>
      </c>
      <c r="J18" s="86">
        <v>1</v>
      </c>
      <c r="K18" s="278">
        <v>1</v>
      </c>
      <c r="L18" s="66"/>
      <c r="M18" s="4"/>
      <c r="N18" s="30"/>
      <c r="O18" s="30"/>
      <c r="P18" s="4"/>
    </row>
    <row r="19" spans="2:19" ht="30" customHeight="1" x14ac:dyDescent="0.2">
      <c r="B19" s="250" t="s">
        <v>29</v>
      </c>
      <c r="C19" s="252" t="s">
        <v>26</v>
      </c>
      <c r="D19" s="85" t="s">
        <v>30</v>
      </c>
      <c r="E19" s="87" t="s">
        <v>37</v>
      </c>
      <c r="F19" s="88">
        <v>600</v>
      </c>
      <c r="G19" s="88" t="s">
        <v>44</v>
      </c>
      <c r="H19" s="87" t="s">
        <v>43</v>
      </c>
      <c r="I19" s="267" t="s">
        <v>45</v>
      </c>
      <c r="J19" s="86">
        <v>1</v>
      </c>
      <c r="K19" s="278">
        <v>1</v>
      </c>
      <c r="L19" s="66"/>
      <c r="M19" s="31"/>
      <c r="N19" s="32"/>
      <c r="O19" s="32"/>
      <c r="P19" s="31"/>
      <c r="Q19" s="33"/>
    </row>
    <row r="20" spans="2:19" ht="30" customHeight="1" x14ac:dyDescent="0.2">
      <c r="B20" s="250" t="s">
        <v>29</v>
      </c>
      <c r="C20" s="253" t="s">
        <v>26</v>
      </c>
      <c r="D20" s="85" t="s">
        <v>30</v>
      </c>
      <c r="E20" s="87" t="s">
        <v>39</v>
      </c>
      <c r="F20" s="88">
        <v>600</v>
      </c>
      <c r="G20" s="88" t="s">
        <v>44</v>
      </c>
      <c r="H20" s="87" t="s">
        <v>43</v>
      </c>
      <c r="I20" s="267" t="s">
        <v>45</v>
      </c>
      <c r="J20" s="86">
        <v>1</v>
      </c>
      <c r="K20" s="278">
        <v>1</v>
      </c>
      <c r="L20" s="66"/>
      <c r="M20" s="31"/>
      <c r="N20" s="32"/>
      <c r="O20" s="32"/>
      <c r="P20" s="31"/>
      <c r="Q20" s="33"/>
    </row>
    <row r="21" spans="2:19" ht="30" customHeight="1" x14ac:dyDescent="0.2">
      <c r="B21" s="250" t="s">
        <v>29</v>
      </c>
      <c r="C21" s="253" t="s">
        <v>26</v>
      </c>
      <c r="D21" s="85" t="s">
        <v>30</v>
      </c>
      <c r="E21" s="89" t="s">
        <v>38</v>
      </c>
      <c r="F21" s="88">
        <v>600</v>
      </c>
      <c r="G21" s="88" t="s">
        <v>44</v>
      </c>
      <c r="H21" s="87" t="s">
        <v>43</v>
      </c>
      <c r="I21" s="267" t="s">
        <v>45</v>
      </c>
      <c r="J21" s="86">
        <v>1</v>
      </c>
      <c r="K21" s="278">
        <v>1</v>
      </c>
      <c r="L21" s="66"/>
      <c r="M21" s="34"/>
      <c r="N21" s="35"/>
      <c r="O21" s="35"/>
      <c r="P21" s="36"/>
      <c r="Q21" s="37"/>
    </row>
    <row r="22" spans="2:19" ht="30" customHeight="1" x14ac:dyDescent="0.2">
      <c r="B22" s="250" t="s">
        <v>29</v>
      </c>
      <c r="C22" s="253" t="s">
        <v>26</v>
      </c>
      <c r="D22" s="85" t="s">
        <v>30</v>
      </c>
      <c r="E22" s="87" t="s">
        <v>40</v>
      </c>
      <c r="F22" s="88">
        <v>300</v>
      </c>
      <c r="G22" s="88" t="s">
        <v>44</v>
      </c>
      <c r="H22" s="87" t="s">
        <v>43</v>
      </c>
      <c r="I22" s="267" t="s">
        <v>6</v>
      </c>
      <c r="J22" s="86">
        <v>1</v>
      </c>
      <c r="K22" s="278">
        <v>1</v>
      </c>
      <c r="L22" s="66"/>
      <c r="M22" s="31"/>
      <c r="N22" s="34"/>
      <c r="O22" s="31"/>
      <c r="P22" s="31"/>
      <c r="Q22" s="31"/>
      <c r="R22" s="31"/>
      <c r="S22" s="33"/>
    </row>
    <row r="23" spans="2:19" ht="30" customHeight="1" x14ac:dyDescent="0.2">
      <c r="B23" s="250" t="s">
        <v>29</v>
      </c>
      <c r="C23" s="253" t="s">
        <v>26</v>
      </c>
      <c r="D23" s="85" t="s">
        <v>30</v>
      </c>
      <c r="E23" s="87" t="s">
        <v>39</v>
      </c>
      <c r="F23" s="88">
        <v>300</v>
      </c>
      <c r="G23" s="88" t="s">
        <v>44</v>
      </c>
      <c r="H23" s="87" t="s">
        <v>43</v>
      </c>
      <c r="I23" s="267" t="s">
        <v>6</v>
      </c>
      <c r="J23" s="86">
        <v>1</v>
      </c>
      <c r="K23" s="278">
        <v>1</v>
      </c>
      <c r="L23" s="66"/>
      <c r="M23" s="31"/>
      <c r="N23" s="34"/>
      <c r="O23" s="31"/>
      <c r="P23" s="31"/>
      <c r="Q23" s="31"/>
      <c r="R23" s="31"/>
      <c r="S23" s="31"/>
    </row>
    <row r="24" spans="2:19" ht="30" customHeight="1" x14ac:dyDescent="0.2">
      <c r="B24" s="250" t="s">
        <v>29</v>
      </c>
      <c r="C24" s="253" t="s">
        <v>26</v>
      </c>
      <c r="D24" s="85" t="s">
        <v>30</v>
      </c>
      <c r="E24" s="87" t="s">
        <v>38</v>
      </c>
      <c r="F24" s="88">
        <v>300</v>
      </c>
      <c r="G24" s="88" t="s">
        <v>44</v>
      </c>
      <c r="H24" s="87" t="s">
        <v>43</v>
      </c>
      <c r="I24" s="267" t="s">
        <v>6</v>
      </c>
      <c r="J24" s="86">
        <v>1</v>
      </c>
      <c r="K24" s="278">
        <v>1</v>
      </c>
      <c r="L24" s="66"/>
      <c r="M24" s="4"/>
      <c r="N24" s="4"/>
      <c r="O24" s="4"/>
      <c r="P24" s="4"/>
      <c r="R24" s="4"/>
      <c r="S24" s="31"/>
    </row>
    <row r="25" spans="2:19" ht="30" customHeight="1" thickBot="1" x14ac:dyDescent="0.25">
      <c r="B25" s="254" t="s">
        <v>29</v>
      </c>
      <c r="C25" s="255" t="s">
        <v>26</v>
      </c>
      <c r="D25" s="90" t="s">
        <v>30</v>
      </c>
      <c r="E25" s="91" t="s">
        <v>41</v>
      </c>
      <c r="F25" s="92">
        <v>300</v>
      </c>
      <c r="G25" s="92" t="s">
        <v>44</v>
      </c>
      <c r="H25" s="91" t="s">
        <v>43</v>
      </c>
      <c r="I25" s="268" t="s">
        <v>6</v>
      </c>
      <c r="J25" s="93">
        <v>1</v>
      </c>
      <c r="K25" s="94">
        <v>1</v>
      </c>
      <c r="L25" s="66"/>
      <c r="M25" s="4"/>
      <c r="N25" s="4"/>
      <c r="O25" s="4"/>
      <c r="P25" s="31"/>
      <c r="Q25" s="31"/>
      <c r="R25" s="31"/>
      <c r="S25" s="31"/>
    </row>
    <row r="26" spans="2:19" ht="30" customHeight="1" x14ac:dyDescent="0.2">
      <c r="B26" s="256" t="s">
        <v>53</v>
      </c>
      <c r="C26" s="257" t="s">
        <v>25</v>
      </c>
      <c r="D26" s="82" t="s">
        <v>54</v>
      </c>
      <c r="E26" s="95" t="s">
        <v>55</v>
      </c>
      <c r="F26" s="96" t="s">
        <v>46</v>
      </c>
      <c r="G26" s="96"/>
      <c r="H26" s="95" t="s">
        <v>56</v>
      </c>
      <c r="I26" s="269" t="s">
        <v>45</v>
      </c>
      <c r="J26" s="83">
        <v>1</v>
      </c>
      <c r="K26" s="84">
        <v>3</v>
      </c>
      <c r="L26" s="66"/>
      <c r="M26" s="4"/>
      <c r="N26" s="4"/>
      <c r="O26" s="4"/>
      <c r="P26" s="35"/>
      <c r="Q26" s="35"/>
      <c r="R26" s="36"/>
      <c r="S26" s="31"/>
    </row>
    <row r="27" spans="2:19" ht="30" customHeight="1" x14ac:dyDescent="0.2">
      <c r="B27" s="250" t="s">
        <v>53</v>
      </c>
      <c r="C27" s="252" t="s">
        <v>25</v>
      </c>
      <c r="D27" s="85" t="s">
        <v>57</v>
      </c>
      <c r="E27" s="87" t="s">
        <v>82</v>
      </c>
      <c r="F27" s="88" t="s">
        <v>46</v>
      </c>
      <c r="G27" s="88"/>
      <c r="H27" s="87" t="s">
        <v>59</v>
      </c>
      <c r="I27" s="267" t="s">
        <v>27</v>
      </c>
      <c r="J27" s="86">
        <v>1</v>
      </c>
      <c r="K27" s="278">
        <v>2</v>
      </c>
      <c r="L27" s="66"/>
      <c r="M27" s="4"/>
      <c r="N27" s="4"/>
      <c r="O27" s="4"/>
      <c r="P27" s="31"/>
      <c r="Q27" s="31"/>
      <c r="R27" s="31"/>
      <c r="S27" s="31"/>
    </row>
    <row r="28" spans="2:19" ht="30" customHeight="1" thickBot="1" x14ac:dyDescent="0.25">
      <c r="B28" s="254" t="s">
        <v>53</v>
      </c>
      <c r="C28" s="258" t="s">
        <v>25</v>
      </c>
      <c r="D28" s="97" t="s">
        <v>57</v>
      </c>
      <c r="E28" s="91" t="s">
        <v>58</v>
      </c>
      <c r="F28" s="92" t="s">
        <v>46</v>
      </c>
      <c r="G28" s="92"/>
      <c r="H28" s="91" t="s">
        <v>59</v>
      </c>
      <c r="I28" s="268" t="s">
        <v>6</v>
      </c>
      <c r="J28" s="93">
        <v>1</v>
      </c>
      <c r="K28" s="94">
        <v>3</v>
      </c>
      <c r="L28" s="66"/>
      <c r="M28" s="31"/>
      <c r="N28" s="4"/>
      <c r="O28" s="31"/>
      <c r="P28" s="31"/>
      <c r="Q28" s="31"/>
      <c r="R28" s="31"/>
      <c r="S28" s="31"/>
    </row>
    <row r="29" spans="2:19" ht="30" customHeight="1" x14ac:dyDescent="0.2">
      <c r="B29" s="51"/>
      <c r="C29" s="67"/>
      <c r="D29" s="50"/>
      <c r="E29" s="68"/>
      <c r="F29" s="69"/>
      <c r="G29" s="69"/>
      <c r="H29" s="68"/>
      <c r="I29" s="270"/>
      <c r="J29" s="51"/>
      <c r="K29" s="51"/>
      <c r="L29" s="66"/>
      <c r="M29" s="34"/>
      <c r="N29" s="34"/>
      <c r="O29" s="34"/>
      <c r="P29" s="35"/>
      <c r="Q29" s="35"/>
      <c r="R29" s="36"/>
      <c r="S29" s="31"/>
    </row>
    <row r="30" spans="2:19" ht="30" customHeight="1" x14ac:dyDescent="0.2">
      <c r="B30" s="52"/>
      <c r="C30" s="53"/>
      <c r="D30" s="50"/>
      <c r="E30" s="56"/>
      <c r="F30" s="55"/>
      <c r="G30" s="55"/>
      <c r="H30" s="54"/>
      <c r="I30" s="271"/>
      <c r="J30" s="52"/>
      <c r="K30" s="52"/>
      <c r="L30" s="66"/>
      <c r="M30" s="4"/>
      <c r="N30" s="4"/>
      <c r="O30" s="4"/>
      <c r="P30" s="4"/>
      <c r="R30" s="4"/>
      <c r="S30" s="38"/>
    </row>
    <row r="31" spans="2:19" ht="30" customHeight="1" x14ac:dyDescent="0.2">
      <c r="B31" s="52"/>
      <c r="C31" s="53"/>
      <c r="D31" s="50"/>
      <c r="E31" s="54"/>
      <c r="F31" s="55"/>
      <c r="G31" s="55"/>
      <c r="H31" s="54"/>
      <c r="I31" s="271"/>
      <c r="J31" s="52"/>
      <c r="K31" s="52"/>
      <c r="L31" s="66"/>
      <c r="M31" s="4"/>
      <c r="N31" s="4"/>
      <c r="O31" s="4"/>
      <c r="P31" s="32"/>
      <c r="Q31" s="32"/>
      <c r="R31" s="31"/>
      <c r="S31" s="31"/>
    </row>
    <row r="32" spans="2:19" ht="30" customHeight="1" x14ac:dyDescent="0.2">
      <c r="B32" s="52"/>
      <c r="C32" s="53"/>
      <c r="D32" s="50"/>
      <c r="E32" s="54"/>
      <c r="F32" s="55"/>
      <c r="G32" s="55"/>
      <c r="H32" s="54"/>
      <c r="I32" s="271"/>
      <c r="J32" s="52"/>
      <c r="K32" s="52"/>
      <c r="L32" s="66"/>
      <c r="M32" s="4"/>
      <c r="N32" s="4"/>
      <c r="O32" s="4"/>
      <c r="P32" s="30"/>
      <c r="Q32" s="30"/>
      <c r="R32" s="4"/>
      <c r="S32" s="4"/>
    </row>
    <row r="33" spans="2:19" ht="30" customHeight="1" x14ac:dyDescent="0.2">
      <c r="B33" s="52"/>
      <c r="C33" s="53"/>
      <c r="D33" s="50"/>
      <c r="E33" s="54"/>
      <c r="F33" s="55"/>
      <c r="G33" s="55"/>
      <c r="H33" s="54"/>
      <c r="I33" s="271"/>
      <c r="J33" s="52"/>
      <c r="K33" s="52"/>
      <c r="L33" s="66"/>
      <c r="M33" s="4"/>
      <c r="N33" s="4"/>
      <c r="O33" s="4"/>
      <c r="P33" s="30"/>
      <c r="Q33" s="30"/>
      <c r="R33" s="4"/>
      <c r="S33" s="4"/>
    </row>
    <row r="34" spans="2:19" ht="30" customHeight="1" x14ac:dyDescent="0.2">
      <c r="B34" s="52"/>
      <c r="C34" s="53"/>
      <c r="D34" s="57"/>
      <c r="E34" s="54"/>
      <c r="F34" s="55"/>
      <c r="G34" s="55"/>
      <c r="H34" s="54"/>
      <c r="I34" s="271"/>
      <c r="J34" s="52"/>
      <c r="K34" s="52"/>
      <c r="L34" s="66"/>
      <c r="M34" s="4"/>
      <c r="N34" s="4"/>
      <c r="O34" s="4"/>
      <c r="P34" s="30"/>
      <c r="Q34" s="30"/>
      <c r="R34" s="4"/>
      <c r="S34" s="4"/>
    </row>
    <row r="35" spans="2:19" ht="30" customHeight="1" x14ac:dyDescent="0.3">
      <c r="B35" s="47"/>
      <c r="C35" s="48"/>
      <c r="D35" s="48"/>
      <c r="E35" s="48"/>
      <c r="F35" s="48"/>
      <c r="G35" s="48"/>
      <c r="H35" s="48"/>
      <c r="I35" s="48"/>
      <c r="J35" s="48"/>
      <c r="K35" s="48"/>
      <c r="L35" s="49"/>
      <c r="M35" s="31"/>
      <c r="N35" s="4"/>
      <c r="O35" s="31"/>
      <c r="P35" s="4"/>
      <c r="R35" s="4"/>
      <c r="S35" s="4"/>
    </row>
    <row r="36" spans="2:19" ht="30" customHeight="1" x14ac:dyDescent="0.3">
      <c r="B36" s="47"/>
      <c r="C36" s="48"/>
      <c r="D36" s="48"/>
      <c r="E36" s="48"/>
      <c r="F36" s="48"/>
      <c r="G36" s="48"/>
      <c r="H36" s="48"/>
      <c r="I36" s="48"/>
      <c r="J36" s="48"/>
      <c r="K36" s="48"/>
      <c r="L36" s="49"/>
      <c r="M36" s="4"/>
      <c r="N36" s="4"/>
      <c r="O36" s="4"/>
      <c r="P36" s="4"/>
      <c r="R36" s="4"/>
      <c r="S36" s="4"/>
    </row>
    <row r="37" spans="2:19" ht="30" customHeight="1" x14ac:dyDescent="0.3">
      <c r="B37" s="47"/>
      <c r="C37" s="48"/>
      <c r="D37" s="48"/>
      <c r="F37" s="48"/>
      <c r="G37" s="48"/>
      <c r="H37" s="48"/>
      <c r="I37" s="48"/>
      <c r="J37" s="48"/>
      <c r="K37" s="48"/>
      <c r="L37" s="49"/>
      <c r="M37" s="4"/>
      <c r="N37" s="4"/>
      <c r="O37" s="4"/>
      <c r="P37" s="4"/>
      <c r="R37" s="4"/>
      <c r="S37" s="4"/>
    </row>
    <row r="38" spans="2:19" ht="30" customHeight="1" x14ac:dyDescent="0.3">
      <c r="B38" s="47"/>
      <c r="C38" s="48"/>
      <c r="D38" s="48"/>
      <c r="F38" s="48"/>
      <c r="G38" s="48"/>
      <c r="H38" s="48"/>
      <c r="I38" s="48"/>
      <c r="J38" s="48"/>
      <c r="K38" s="48"/>
      <c r="L38" s="49"/>
      <c r="M38" s="4"/>
      <c r="N38" s="4"/>
      <c r="O38" s="4"/>
      <c r="P38" s="4"/>
      <c r="R38" s="4"/>
      <c r="S38" s="4"/>
    </row>
  </sheetData>
  <mergeCells count="3">
    <mergeCell ref="B2:F2"/>
    <mergeCell ref="B3:L3"/>
    <mergeCell ref="J10:K10"/>
  </mergeCells>
  <dataValidations count="6">
    <dataValidation type="list" allowBlank="1" showInputMessage="1" showErrorMessage="1" sqref="H35:H38 G14:G34 L5 L7:L9" xr:uid="{B1D78155-3037-4C64-95D3-405F15020375}">
      <formula1>"Yes, No"</formula1>
    </dataValidation>
    <dataValidation type="whole" allowBlank="1" showInputMessage="1" showErrorMessage="1" sqref="J13:K38" xr:uid="{111EEA21-D6D4-4B7E-BA1D-246CC217E576}">
      <formula1>0</formula1>
      <formula2>1000</formula2>
    </dataValidation>
    <dataValidation type="list" allowBlank="1" showInputMessage="1" showErrorMessage="1" sqref="I14:I38" xr:uid="{3B7BF3F0-12AE-4367-9B19-D47311E43282}">
      <formula1>"Green, Amber, Red"</formula1>
    </dataValidation>
    <dataValidation type="list" allowBlank="1" showInputMessage="1" showErrorMessage="1" sqref="C14:C38" xr:uid="{6DFB01F8-555D-4034-989B-5407EA77E091}">
      <formula1>"Food, Drink"</formula1>
    </dataValidation>
    <dataValidation type="list" allowBlank="1" showInputMessage="1" showErrorMessage="1" sqref="G35:G38" xr:uid="{B6C7D841-AD1C-4957-BB34-C4FA7DE20924}">
      <formula1>"Breads &amp; Cereals,Dairy and Alternatives,Fruit,Grains,Meat/Fish,Nuts,Ready-to-eat,Savoury Snacks,Sweet Snacks,Coffee,Juice,Flavoured Milk,Sweetened Drinks,Water-flavoured,Water-unflavoured,Tea"</formula1>
    </dataValidation>
    <dataValidation type="list" allowBlank="1" showInputMessage="1" showErrorMessage="1" sqref="H14:H34" xr:uid="{7A643401-450E-42BD-AA43-A5B9FC69AF61}">
      <formula1>"Breads &amp; Cereals,Dairy and Alternatives,Fruit,Grains,Meat/Fish,Nuts,Ready-to-eat,Savoury Snacks,Sweet Snacks,Mixed Meals - Cold,Mixed Meals - Hot,Mixed Drinks,Coffee,Juice,Flavoured Milk,Sweetened Drinks,Water-flavoured,Water-unflavoured,Tea"</formula1>
    </dataValidation>
  </dataValidations>
  <pageMargins left="0.23622047244094491" right="0.23622047244094491" top="0.74803149606299213" bottom="0.74803149606299213" header="0.31496062992125984" footer="0.31496062992125984"/>
  <pageSetup paperSize="9" scale="54" firstPageNumber="7" fitToHeight="0" orientation="landscape" useFirstPageNumber="1" r:id="rId1"/>
  <headerFooter scaleWithDoc="0">
    <oddFooter>&amp;R&amp;P</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4C455-D3CE-490D-84AA-D8ECE8513611}">
  <sheetPr>
    <tabColor rgb="FF00CC99"/>
    <pageSetUpPr fitToPage="1"/>
  </sheetPr>
  <dimension ref="A1:S304"/>
  <sheetViews>
    <sheetView showGridLines="0" showWhiteSpace="0" topLeftCell="A52" zoomScale="85" zoomScaleNormal="85" zoomScaleSheetLayoutView="100" zoomScalePageLayoutView="90" workbookViewId="0">
      <selection activeCell="L4" sqref="L4"/>
    </sheetView>
  </sheetViews>
  <sheetFormatPr defaultColWidth="4.28515625" defaultRowHeight="12.75" x14ac:dyDescent="0.2"/>
  <cols>
    <col min="1" max="1" width="3.42578125" style="47" customWidth="1"/>
    <col min="2" max="2" width="22.7109375" style="168" customWidth="1"/>
    <col min="3" max="3" width="22.7109375" style="196" customWidth="1"/>
    <col min="4" max="7" width="22.7109375" style="218" customWidth="1"/>
    <col min="8" max="8" width="22.7109375" style="196" customWidth="1"/>
    <col min="9" max="12" width="22.7109375" style="218" customWidth="1"/>
    <col min="13" max="13" width="18.85546875" style="196" bestFit="1" customWidth="1"/>
    <col min="14" max="14" width="24.7109375" style="196" customWidth="1"/>
    <col min="15" max="16" width="4.28515625" style="196"/>
    <col min="17" max="17" width="4.28515625" style="47"/>
    <col min="18" max="18" width="18.28515625" style="196" bestFit="1" customWidth="1"/>
    <col min="19" max="19" width="19.42578125" style="196" bestFit="1" customWidth="1"/>
    <col min="20" max="16384" width="4.28515625" style="196"/>
  </cols>
  <sheetData>
    <row r="1" spans="1:17" s="47" customFormat="1" x14ac:dyDescent="0.2">
      <c r="D1" s="230"/>
      <c r="E1" s="230"/>
      <c r="F1" s="230"/>
      <c r="G1" s="230"/>
      <c r="I1" s="230"/>
      <c r="J1" s="230"/>
      <c r="K1" s="230"/>
      <c r="L1" s="230"/>
    </row>
    <row r="2" spans="1:17" s="47" customFormat="1" ht="21" customHeight="1" thickBot="1" x14ac:dyDescent="0.25">
      <c r="B2" s="366" t="s">
        <v>60</v>
      </c>
      <c r="C2" s="366"/>
      <c r="D2" s="366"/>
      <c r="E2" s="166"/>
      <c r="F2" s="166"/>
      <c r="G2" s="166"/>
      <c r="H2" s="167"/>
      <c r="I2" s="166"/>
      <c r="J2" s="166"/>
      <c r="K2" s="166"/>
      <c r="L2" s="166"/>
    </row>
    <row r="3" spans="1:17" s="47" customFormat="1" ht="19.5" customHeight="1" thickBot="1" x14ac:dyDescent="0.25">
      <c r="B3" s="367" t="s">
        <v>50</v>
      </c>
      <c r="C3" s="368"/>
      <c r="D3" s="368"/>
      <c r="E3" s="368"/>
      <c r="F3" s="368"/>
      <c r="G3" s="368"/>
      <c r="H3" s="368"/>
      <c r="I3" s="368"/>
      <c r="J3" s="368"/>
      <c r="K3" s="368"/>
      <c r="L3" s="369"/>
    </row>
    <row r="4" spans="1:17" s="169" customFormat="1" ht="26.25" thickBot="1" x14ac:dyDescent="0.25">
      <c r="A4" s="182"/>
      <c r="B4" s="117"/>
      <c r="C4" s="117"/>
      <c r="D4" s="139"/>
      <c r="E4" s="233"/>
      <c r="F4" s="234" t="s">
        <v>105</v>
      </c>
      <c r="G4" s="234" t="s">
        <v>7</v>
      </c>
      <c r="H4" s="234" t="s">
        <v>15</v>
      </c>
      <c r="I4" s="235" t="s">
        <v>8</v>
      </c>
      <c r="J4" s="234" t="s">
        <v>14</v>
      </c>
      <c r="K4" s="236" t="s">
        <v>9</v>
      </c>
      <c r="L4" s="359" t="s">
        <v>141</v>
      </c>
    </row>
    <row r="5" spans="1:17" s="165" customFormat="1" ht="30.75" customHeight="1" thickBot="1" x14ac:dyDescent="0.25">
      <c r="A5" s="229"/>
      <c r="B5" s="118"/>
      <c r="C5" s="119" t="s">
        <v>51</v>
      </c>
      <c r="D5" s="120" t="s">
        <v>52</v>
      </c>
      <c r="E5" s="305" t="s">
        <v>83</v>
      </c>
      <c r="F5" s="238">
        <f>COUNTIF(I15:I302,"*Green*")</f>
        <v>0</v>
      </c>
      <c r="G5" s="238">
        <f xml:space="preserve"> SUMIF(I15:I300, "Green",J15:J300)</f>
        <v>0</v>
      </c>
      <c r="H5" s="304">
        <f>IFERROR(G5/C8,0)</f>
        <v>0</v>
      </c>
      <c r="I5" s="240">
        <f xml:space="preserve"> SUMIF(I15:I302, "Green",K15:K302)</f>
        <v>0</v>
      </c>
      <c r="J5" s="239">
        <f>IFERROR(I5/D8,0)</f>
        <v>0</v>
      </c>
      <c r="K5" s="237" t="s">
        <v>12</v>
      </c>
      <c r="L5" s="241" t="str">
        <f>IF(OR(AND(H5&gt;49%, J5&gt;49%)), "Yes","No")</f>
        <v>No</v>
      </c>
      <c r="M5" s="170"/>
    </row>
    <row r="6" spans="1:17" s="165" customFormat="1" ht="30.75" customHeight="1" x14ac:dyDescent="0.2">
      <c r="A6" s="229"/>
      <c r="B6" s="60" t="s">
        <v>48</v>
      </c>
      <c r="C6" s="59">
        <f>SUMIFS(J15:J302,C15:C302,"*Food*")</f>
        <v>0</v>
      </c>
      <c r="D6" s="121">
        <f>SUMIFS(K15:K302,C15:C302,"*Food*")</f>
        <v>0</v>
      </c>
      <c r="E6" s="306" t="s">
        <v>84</v>
      </c>
      <c r="F6" s="307">
        <f>COUNTIF(I15:I302,"*Amber*")</f>
        <v>0</v>
      </c>
      <c r="G6" s="307">
        <f xml:space="preserve"> SUMIF(I15:I302, "Amber",J15:J302)</f>
        <v>0</v>
      </c>
      <c r="H6" s="308">
        <f>IFERROR(G6/C8,0)</f>
        <v>0</v>
      </c>
      <c r="I6" s="309">
        <f xml:space="preserve"> SUMIF(I15:I302, "Amber",K15:K302)</f>
        <v>0</v>
      </c>
      <c r="J6" s="310">
        <f>IFERROR(I6/D8,0)</f>
        <v>0</v>
      </c>
      <c r="K6" s="317" t="s">
        <v>46</v>
      </c>
      <c r="L6" s="318" t="s">
        <v>46</v>
      </c>
      <c r="M6" s="170"/>
    </row>
    <row r="7" spans="1:17" s="165" customFormat="1" ht="30.75" customHeight="1" x14ac:dyDescent="0.2">
      <c r="A7" s="229"/>
      <c r="B7" s="122" t="s">
        <v>49</v>
      </c>
      <c r="C7" s="123">
        <f>SUMIFS(J15:J302,C15:C302,"*Drink*")</f>
        <v>0</v>
      </c>
      <c r="D7" s="121">
        <f>SUMIFS(K15:K302,C15:C302,"*Drink*")</f>
        <v>0</v>
      </c>
      <c r="E7" s="324" t="s">
        <v>125</v>
      </c>
      <c r="F7" s="311">
        <f>COUNTIFS(G15:G302,"*Yes*",C15:C302,"*Drink*",I15:I302,"*Amber*")</f>
        <v>0</v>
      </c>
      <c r="G7" s="312">
        <f>SUMIFS(J15:J302,G15:G302,"*Yes*",I15:I302, "*Amber*",C15:C302,"*Drink*")</f>
        <v>0</v>
      </c>
      <c r="H7" s="313">
        <f>IFERROR(G7/C7,0)</f>
        <v>0</v>
      </c>
      <c r="I7" s="314">
        <f>SUMIFS(K15:K302,G15:G302,"*Yes*",I15:I302,"*Amber*",C15:C302,"*Drink*")</f>
        <v>0</v>
      </c>
      <c r="J7" s="313">
        <f>IFERROR(I7/D7,0)</f>
        <v>0</v>
      </c>
      <c r="K7" s="315" t="s">
        <v>47</v>
      </c>
      <c r="L7" s="316" t="str">
        <f>IF((AND(H7&lt;26%,J7&lt;26%)),"Yes","No")</f>
        <v>Yes</v>
      </c>
      <c r="M7" s="170"/>
    </row>
    <row r="8" spans="1:17" s="165" customFormat="1" ht="26.25" thickBot="1" x14ac:dyDescent="0.25">
      <c r="A8" s="229"/>
      <c r="B8" s="124" t="s">
        <v>104</v>
      </c>
      <c r="C8" s="125">
        <f>SUM(C6,C7)</f>
        <v>0</v>
      </c>
      <c r="D8" s="126">
        <f>SUM(D6,D7)</f>
        <v>0</v>
      </c>
      <c r="E8" s="321" t="s">
        <v>22</v>
      </c>
      <c r="F8" s="322">
        <f>COUNTIFS(I15:I302,"Red",C15:C302,"Drink")</f>
        <v>0</v>
      </c>
      <c r="G8" s="329">
        <f xml:space="preserve"> SUMIFS(J15:J302,I15:I302,"Red",C15:C302,"Drink")</f>
        <v>0</v>
      </c>
      <c r="H8" s="330">
        <f>IFERROR(G8/C7,0)</f>
        <v>0</v>
      </c>
      <c r="I8" s="331">
        <f xml:space="preserve"> SUMIFS(K15:K302,I15:I302,"Red",C15:C302,"Drink")</f>
        <v>0</v>
      </c>
      <c r="J8" s="330">
        <f>IFERROR(I8/D8,0)</f>
        <v>0</v>
      </c>
      <c r="K8" s="332" t="s">
        <v>17</v>
      </c>
      <c r="L8" s="301" t="str">
        <f>IF((AND(H8=0%,J8=0%)),"Yes","No")</f>
        <v>Yes</v>
      </c>
      <c r="M8" s="170"/>
    </row>
    <row r="9" spans="1:17" s="165" customFormat="1" ht="30.75" customHeight="1" x14ac:dyDescent="0.2">
      <c r="A9" s="229"/>
      <c r="E9" s="334" t="s">
        <v>23</v>
      </c>
      <c r="F9" s="302">
        <f>COUNTIFS(I15:I302,"Red",C15:C302,"Food")</f>
        <v>0</v>
      </c>
      <c r="G9" s="302">
        <f xml:space="preserve"> SUMIFS(J15:J302,I15:I302,"Red",C15:C302,"Food")</f>
        <v>0</v>
      </c>
      <c r="H9" s="330">
        <f>IFERROR(G9/C6,0)</f>
        <v>0</v>
      </c>
      <c r="I9" s="302">
        <f xml:space="preserve"> SUMIFS(K15:K302,I15:I302,"Red",C15:C302,"Food")</f>
        <v>0</v>
      </c>
      <c r="J9" s="330">
        <f>IFERROR(I9/D8,0)</f>
        <v>0</v>
      </c>
      <c r="K9" s="333" t="s">
        <v>126</v>
      </c>
      <c r="L9" s="301" t="str">
        <f>IF((AND(H9&lt;21%,J9&lt;21%)),"Yes","No")</f>
        <v>Yes</v>
      </c>
      <c r="M9" s="170"/>
    </row>
    <row r="10" spans="1:17" s="165" customFormat="1" ht="30.75" customHeight="1" thickBot="1" x14ac:dyDescent="0.25">
      <c r="A10" s="229"/>
      <c r="B10" s="118"/>
      <c r="C10" s="118"/>
      <c r="D10" s="140"/>
      <c r="J10" s="370" t="s">
        <v>143</v>
      </c>
      <c r="K10" s="371"/>
      <c r="L10" s="300" t="str">
        <f>IF((AND(L5="Yes",L7="Yes", L8="Yes", L9="Yes")),"Yes","No")</f>
        <v>No</v>
      </c>
      <c r="M10" s="170"/>
    </row>
    <row r="11" spans="1:17" s="165" customFormat="1" ht="30.75" customHeight="1" x14ac:dyDescent="0.2">
      <c r="A11" s="229"/>
      <c r="B11" s="118"/>
      <c r="C11" s="118"/>
      <c r="D11" s="140"/>
      <c r="M11" s="170"/>
    </row>
    <row r="12" spans="1:17" s="165" customFormat="1" ht="30.75" customHeight="1" x14ac:dyDescent="0.2">
      <c r="A12" s="229"/>
      <c r="C12" s="231"/>
      <c r="D12" s="231"/>
      <c r="E12" s="246"/>
      <c r="F12" s="246"/>
      <c r="G12" s="246"/>
      <c r="H12" s="246"/>
      <c r="I12" s="246"/>
      <c r="M12" s="170"/>
    </row>
    <row r="13" spans="1:17" s="165" customFormat="1" x14ac:dyDescent="0.2">
      <c r="A13" s="229"/>
      <c r="D13" s="171"/>
      <c r="E13" s="172"/>
      <c r="F13" s="173"/>
      <c r="G13" s="171"/>
      <c r="H13" s="174"/>
      <c r="I13" s="175"/>
      <c r="J13" s="176"/>
      <c r="K13" s="176"/>
      <c r="L13" s="176"/>
      <c r="M13" s="170"/>
    </row>
    <row r="14" spans="1:17" s="184" customFormat="1" ht="54.75" customHeight="1" x14ac:dyDescent="0.2">
      <c r="A14" s="183"/>
      <c r="B14" s="177" t="s">
        <v>0</v>
      </c>
      <c r="C14" s="178" t="s">
        <v>24</v>
      </c>
      <c r="D14" s="177" t="s">
        <v>10</v>
      </c>
      <c r="E14" s="177" t="s">
        <v>1</v>
      </c>
      <c r="F14" s="179" t="s">
        <v>108</v>
      </c>
      <c r="G14" s="179" t="s">
        <v>122</v>
      </c>
      <c r="H14" s="177" t="s">
        <v>123</v>
      </c>
      <c r="I14" s="180" t="s">
        <v>124</v>
      </c>
      <c r="J14" s="177" t="s">
        <v>2</v>
      </c>
      <c r="K14" s="181" t="s">
        <v>3</v>
      </c>
      <c r="L14" s="178" t="s">
        <v>11</v>
      </c>
      <c r="M14" s="182"/>
      <c r="N14" s="183"/>
      <c r="O14" s="183"/>
      <c r="P14" s="183"/>
      <c r="Q14" s="183"/>
    </row>
    <row r="15" spans="1:17" s="170" customFormat="1" ht="30" customHeight="1" x14ac:dyDescent="0.3">
      <c r="A15" s="192"/>
      <c r="B15" s="232" t="s">
        <v>103</v>
      </c>
      <c r="C15" s="186"/>
      <c r="D15" s="232" t="s">
        <v>103</v>
      </c>
      <c r="E15" s="232" t="s">
        <v>103</v>
      </c>
      <c r="F15" s="232" t="s">
        <v>103</v>
      </c>
      <c r="G15" s="188"/>
      <c r="H15" s="188"/>
      <c r="I15" s="189"/>
      <c r="J15" s="232" t="s">
        <v>103</v>
      </c>
      <c r="K15" s="232" t="s">
        <v>103</v>
      </c>
      <c r="L15" s="261" t="s">
        <v>103</v>
      </c>
      <c r="M15" s="192"/>
      <c r="N15" s="193"/>
      <c r="O15" s="193"/>
      <c r="P15" s="192"/>
      <c r="Q15" s="192"/>
    </row>
    <row r="16" spans="1:17" s="170" customFormat="1" ht="30" customHeight="1" x14ac:dyDescent="0.2">
      <c r="A16" s="192"/>
      <c r="B16" s="185"/>
      <c r="C16" s="186"/>
      <c r="D16" s="187"/>
      <c r="E16" s="187"/>
      <c r="F16" s="188"/>
      <c r="G16" s="188"/>
      <c r="H16" s="188"/>
      <c r="I16" s="189"/>
      <c r="J16" s="190"/>
      <c r="K16" s="191"/>
      <c r="L16" s="262"/>
      <c r="M16" s="192"/>
      <c r="N16" s="193"/>
      <c r="O16" s="193"/>
      <c r="P16" s="192"/>
      <c r="Q16" s="192"/>
    </row>
    <row r="17" spans="2:19" ht="30" customHeight="1" x14ac:dyDescent="0.2">
      <c r="B17" s="185"/>
      <c r="C17" s="186"/>
      <c r="D17" s="190"/>
      <c r="E17" s="190"/>
      <c r="F17" s="190"/>
      <c r="G17" s="190"/>
      <c r="H17" s="190"/>
      <c r="I17" s="194"/>
      <c r="J17" s="190"/>
      <c r="K17" s="186"/>
      <c r="L17" s="262"/>
      <c r="M17" s="47"/>
      <c r="N17" s="195"/>
      <c r="O17" s="195"/>
      <c r="P17" s="47"/>
    </row>
    <row r="18" spans="2:19" ht="30" customHeight="1" x14ac:dyDescent="0.2">
      <c r="B18" s="185"/>
      <c r="C18" s="186"/>
      <c r="D18" s="190"/>
      <c r="E18" s="190"/>
      <c r="F18" s="190"/>
      <c r="G18" s="190"/>
      <c r="H18" s="190"/>
      <c r="I18" s="194"/>
      <c r="J18" s="190"/>
      <c r="K18" s="186"/>
      <c r="L18" s="262"/>
      <c r="M18" s="47"/>
      <c r="N18" s="195"/>
      <c r="O18" s="195"/>
      <c r="P18" s="47"/>
    </row>
    <row r="19" spans="2:19" ht="30" customHeight="1" x14ac:dyDescent="0.2">
      <c r="B19" s="185"/>
      <c r="C19" s="198"/>
      <c r="D19" s="197"/>
      <c r="E19" s="197"/>
      <c r="F19" s="199"/>
      <c r="G19" s="199"/>
      <c r="H19" s="200"/>
      <c r="I19" s="201"/>
      <c r="J19" s="200"/>
      <c r="K19" s="202"/>
      <c r="L19" s="263"/>
      <c r="M19" s="47"/>
      <c r="N19" s="195"/>
      <c r="O19" s="195"/>
      <c r="P19" s="47"/>
    </row>
    <row r="20" spans="2:19" ht="30" customHeight="1" x14ac:dyDescent="0.2">
      <c r="B20" s="185"/>
      <c r="C20" s="198"/>
      <c r="D20" s="203"/>
      <c r="E20" s="200"/>
      <c r="F20" s="199"/>
      <c r="G20" s="199"/>
      <c r="H20" s="200"/>
      <c r="I20" s="201"/>
      <c r="J20" s="200"/>
      <c r="K20" s="202"/>
      <c r="L20" s="263"/>
      <c r="M20" s="204"/>
      <c r="N20" s="205"/>
      <c r="O20" s="205"/>
      <c r="P20" s="204"/>
      <c r="Q20" s="206"/>
    </row>
    <row r="21" spans="2:19" ht="30" customHeight="1" x14ac:dyDescent="0.2">
      <c r="B21" s="207"/>
      <c r="C21" s="208"/>
      <c r="D21" s="203"/>
      <c r="E21" s="200"/>
      <c r="F21" s="199"/>
      <c r="G21" s="199"/>
      <c r="H21" s="200"/>
      <c r="I21" s="201"/>
      <c r="J21" s="200"/>
      <c r="K21" s="202"/>
      <c r="L21" s="263"/>
      <c r="M21" s="209"/>
      <c r="N21" s="210"/>
      <c r="O21" s="210"/>
      <c r="P21" s="211"/>
      <c r="Q21" s="212"/>
    </row>
    <row r="22" spans="2:19" ht="30" customHeight="1" x14ac:dyDescent="0.2">
      <c r="B22" s="207"/>
      <c r="C22" s="208"/>
      <c r="D22" s="203"/>
      <c r="E22" s="200"/>
      <c r="F22" s="199"/>
      <c r="G22" s="199"/>
      <c r="H22" s="200"/>
      <c r="I22" s="201"/>
      <c r="J22" s="200"/>
      <c r="K22" s="202"/>
      <c r="L22" s="263"/>
      <c r="M22" s="204"/>
      <c r="N22" s="209"/>
      <c r="O22" s="204"/>
      <c r="P22" s="204"/>
      <c r="Q22" s="204"/>
      <c r="R22" s="204"/>
      <c r="S22" s="204"/>
    </row>
    <row r="23" spans="2:19" ht="30" customHeight="1" x14ac:dyDescent="0.2">
      <c r="B23" s="207"/>
      <c r="C23" s="208"/>
      <c r="D23" s="203"/>
      <c r="E23" s="200"/>
      <c r="F23" s="199"/>
      <c r="G23" s="199"/>
      <c r="H23" s="200"/>
      <c r="I23" s="201"/>
      <c r="J23" s="200"/>
      <c r="K23" s="202"/>
      <c r="L23" s="263"/>
      <c r="M23" s="47"/>
      <c r="N23" s="47"/>
      <c r="O23" s="47"/>
      <c r="P23" s="47"/>
      <c r="R23" s="47"/>
      <c r="S23" s="204"/>
    </row>
    <row r="24" spans="2:19" ht="30" customHeight="1" x14ac:dyDescent="0.2">
      <c r="B24" s="207"/>
      <c r="C24" s="208"/>
      <c r="D24" s="203"/>
      <c r="E24" s="200"/>
      <c r="F24" s="199"/>
      <c r="G24" s="199"/>
      <c r="H24" s="200"/>
      <c r="I24" s="201"/>
      <c r="J24" s="200"/>
      <c r="K24" s="202"/>
      <c r="L24" s="263"/>
      <c r="M24" s="47"/>
      <c r="N24" s="47"/>
      <c r="O24" s="47"/>
      <c r="P24" s="204"/>
      <c r="Q24" s="204"/>
      <c r="R24" s="204"/>
      <c r="S24" s="204"/>
    </row>
    <row r="25" spans="2:19" ht="30" customHeight="1" x14ac:dyDescent="0.2">
      <c r="B25" s="207"/>
      <c r="C25" s="208"/>
      <c r="D25" s="203"/>
      <c r="E25" s="200"/>
      <c r="F25" s="199"/>
      <c r="G25" s="199"/>
      <c r="H25" s="200"/>
      <c r="I25" s="201"/>
      <c r="J25" s="200"/>
      <c r="K25" s="202"/>
      <c r="L25" s="263"/>
      <c r="M25" s="47"/>
      <c r="N25" s="47"/>
      <c r="O25" s="47"/>
      <c r="P25" s="210"/>
      <c r="Q25" s="210"/>
      <c r="R25" s="211"/>
      <c r="S25" s="204"/>
    </row>
    <row r="26" spans="2:19" ht="30" customHeight="1" x14ac:dyDescent="0.2">
      <c r="B26" s="207"/>
      <c r="C26" s="208"/>
      <c r="D26" s="203"/>
      <c r="E26" s="200"/>
      <c r="F26" s="199"/>
      <c r="G26" s="199"/>
      <c r="H26" s="200"/>
      <c r="I26" s="201"/>
      <c r="J26" s="200"/>
      <c r="K26" s="202"/>
      <c r="L26" s="263"/>
      <c r="M26" s="47"/>
      <c r="N26" s="47"/>
      <c r="O26" s="47"/>
      <c r="P26" s="204"/>
      <c r="Q26" s="204"/>
      <c r="R26" s="204"/>
      <c r="S26" s="204"/>
    </row>
    <row r="27" spans="2:19" ht="30" customHeight="1" x14ac:dyDescent="0.2">
      <c r="B27" s="207"/>
      <c r="C27" s="208"/>
      <c r="D27" s="203"/>
      <c r="E27" s="200"/>
      <c r="F27" s="199"/>
      <c r="G27" s="199"/>
      <c r="H27" s="200"/>
      <c r="I27" s="201"/>
      <c r="J27" s="200"/>
      <c r="K27" s="202"/>
      <c r="L27" s="263"/>
      <c r="M27" s="204"/>
      <c r="N27" s="47"/>
      <c r="O27" s="204"/>
      <c r="P27" s="204"/>
      <c r="Q27" s="204"/>
      <c r="R27" s="204"/>
      <c r="S27" s="204"/>
    </row>
    <row r="28" spans="2:19" ht="30" customHeight="1" x14ac:dyDescent="0.2">
      <c r="B28" s="207"/>
      <c r="C28" s="208"/>
      <c r="D28" s="203"/>
      <c r="E28" s="200"/>
      <c r="F28" s="199"/>
      <c r="G28" s="199"/>
      <c r="H28" s="200"/>
      <c r="I28" s="201"/>
      <c r="J28" s="200"/>
      <c r="K28" s="202"/>
      <c r="L28" s="263"/>
      <c r="M28" s="209"/>
      <c r="N28" s="209"/>
      <c r="O28" s="209"/>
      <c r="P28" s="210"/>
      <c r="Q28" s="210"/>
      <c r="R28" s="211"/>
      <c r="S28" s="204"/>
    </row>
    <row r="29" spans="2:19" ht="30" customHeight="1" x14ac:dyDescent="0.2">
      <c r="B29" s="207"/>
      <c r="C29" s="198"/>
      <c r="D29" s="203"/>
      <c r="E29" s="200"/>
      <c r="F29" s="199"/>
      <c r="G29" s="199"/>
      <c r="H29" s="200"/>
      <c r="I29" s="201"/>
      <c r="J29" s="200"/>
      <c r="K29" s="202"/>
      <c r="L29" s="263"/>
      <c r="M29" s="47"/>
      <c r="N29" s="47"/>
      <c r="O29" s="47"/>
      <c r="P29" s="47"/>
      <c r="R29" s="47"/>
      <c r="S29" s="213"/>
    </row>
    <row r="30" spans="2:19" ht="30" customHeight="1" x14ac:dyDescent="0.2">
      <c r="B30" s="207"/>
      <c r="C30" s="208"/>
      <c r="D30" s="200"/>
      <c r="E30" s="200"/>
      <c r="F30" s="199"/>
      <c r="G30" s="199"/>
      <c r="H30" s="200"/>
      <c r="I30" s="201"/>
      <c r="J30" s="200"/>
      <c r="K30" s="202"/>
      <c r="L30" s="264"/>
      <c r="M30" s="47"/>
      <c r="N30" s="47"/>
      <c r="O30" s="47"/>
      <c r="P30" s="205"/>
      <c r="Q30" s="205"/>
      <c r="R30" s="204"/>
      <c r="S30" s="204"/>
    </row>
    <row r="31" spans="2:19" ht="30" customHeight="1" x14ac:dyDescent="0.2">
      <c r="B31" s="207"/>
      <c r="C31" s="208"/>
      <c r="D31" s="200"/>
      <c r="E31" s="200"/>
      <c r="F31" s="199"/>
      <c r="G31" s="199"/>
      <c r="H31" s="200"/>
      <c r="I31" s="201"/>
      <c r="J31" s="200"/>
      <c r="K31" s="202"/>
      <c r="L31" s="264"/>
      <c r="M31" s="47"/>
      <c r="N31" s="47"/>
      <c r="O31" s="47"/>
      <c r="P31" s="195"/>
      <c r="Q31" s="195"/>
      <c r="R31" s="47"/>
      <c r="S31" s="47"/>
    </row>
    <row r="32" spans="2:19" ht="30" customHeight="1" x14ac:dyDescent="0.2">
      <c r="B32" s="207"/>
      <c r="C32" s="208"/>
      <c r="D32" s="200"/>
      <c r="E32" s="200"/>
      <c r="F32" s="199"/>
      <c r="G32" s="199"/>
      <c r="H32" s="200"/>
      <c r="I32" s="201"/>
      <c r="J32" s="200"/>
      <c r="K32" s="202"/>
      <c r="L32" s="264"/>
      <c r="M32" s="47"/>
      <c r="N32" s="47"/>
      <c r="O32" s="47"/>
      <c r="P32" s="195"/>
      <c r="Q32" s="195"/>
      <c r="R32" s="47"/>
      <c r="S32" s="47"/>
    </row>
    <row r="33" spans="2:19" ht="30" customHeight="1" x14ac:dyDescent="0.2">
      <c r="B33" s="207"/>
      <c r="C33" s="208"/>
      <c r="D33" s="200"/>
      <c r="E33" s="200"/>
      <c r="F33" s="199"/>
      <c r="G33" s="199"/>
      <c r="H33" s="200"/>
      <c r="I33" s="201"/>
      <c r="J33" s="200"/>
      <c r="K33" s="202"/>
      <c r="L33" s="264"/>
      <c r="M33" s="47"/>
      <c r="N33" s="47"/>
      <c r="O33" s="47"/>
      <c r="P33" s="195"/>
      <c r="Q33" s="195"/>
      <c r="R33" s="47"/>
      <c r="S33" s="47"/>
    </row>
    <row r="34" spans="2:19" ht="30" customHeight="1" x14ac:dyDescent="0.2">
      <c r="B34" s="207"/>
      <c r="C34" s="208"/>
      <c r="D34" s="200"/>
      <c r="E34" s="200"/>
      <c r="F34" s="199"/>
      <c r="G34" s="199"/>
      <c r="H34" s="200"/>
      <c r="I34" s="201"/>
      <c r="J34" s="200"/>
      <c r="K34" s="202"/>
      <c r="L34" s="264"/>
      <c r="M34" s="204"/>
      <c r="N34" s="47"/>
      <c r="O34" s="204"/>
      <c r="P34" s="47"/>
      <c r="R34" s="47"/>
      <c r="S34" s="47"/>
    </row>
    <row r="35" spans="2:19" ht="30" customHeight="1" x14ac:dyDescent="0.2">
      <c r="B35" s="207"/>
      <c r="C35" s="208"/>
      <c r="D35" s="200"/>
      <c r="E35" s="200"/>
      <c r="F35" s="199"/>
      <c r="G35" s="199"/>
      <c r="H35" s="200"/>
      <c r="I35" s="201"/>
      <c r="J35" s="200"/>
      <c r="K35" s="202"/>
      <c r="L35" s="264"/>
      <c r="M35" s="47"/>
      <c r="N35" s="47"/>
      <c r="O35" s="47"/>
      <c r="P35" s="47"/>
      <c r="R35" s="47"/>
      <c r="S35" s="47"/>
    </row>
    <row r="36" spans="2:19" ht="30" customHeight="1" x14ac:dyDescent="0.2">
      <c r="B36" s="207"/>
      <c r="C36" s="208"/>
      <c r="D36" s="200"/>
      <c r="E36" s="200"/>
      <c r="F36" s="199"/>
      <c r="G36" s="199"/>
      <c r="H36" s="200"/>
      <c r="I36" s="201"/>
      <c r="J36" s="200"/>
      <c r="K36" s="202"/>
      <c r="L36" s="264"/>
      <c r="M36" s="47"/>
      <c r="N36" s="47"/>
      <c r="O36" s="47"/>
      <c r="P36" s="47"/>
      <c r="R36" s="47"/>
      <c r="S36" s="47"/>
    </row>
    <row r="37" spans="2:19" ht="30" customHeight="1" x14ac:dyDescent="0.2">
      <c r="B37" s="207"/>
      <c r="C37" s="208"/>
      <c r="D37" s="200"/>
      <c r="E37" s="200"/>
      <c r="F37" s="199"/>
      <c r="G37" s="199"/>
      <c r="H37" s="200"/>
      <c r="I37" s="201"/>
      <c r="J37" s="200"/>
      <c r="K37" s="202"/>
      <c r="L37" s="264"/>
      <c r="M37" s="47"/>
      <c r="N37" s="47"/>
      <c r="O37" s="47"/>
      <c r="P37" s="47"/>
      <c r="R37" s="47"/>
      <c r="S37" s="47"/>
    </row>
    <row r="38" spans="2:19" ht="30" customHeight="1" x14ac:dyDescent="0.2">
      <c r="B38" s="207"/>
      <c r="C38" s="208"/>
      <c r="D38" s="200"/>
      <c r="E38" s="200"/>
      <c r="F38" s="199"/>
      <c r="G38" s="199"/>
      <c r="H38" s="200"/>
      <c r="I38" s="201"/>
      <c r="J38" s="200"/>
      <c r="K38" s="202"/>
      <c r="L38" s="264"/>
    </row>
    <row r="39" spans="2:19" ht="30" customHeight="1" x14ac:dyDescent="0.2">
      <c r="B39" s="207"/>
      <c r="C39" s="214"/>
      <c r="D39" s="199"/>
      <c r="E39" s="199"/>
      <c r="F39" s="199"/>
      <c r="G39" s="199"/>
      <c r="H39" s="199"/>
      <c r="I39" s="215"/>
      <c r="J39" s="199"/>
      <c r="K39" s="216"/>
      <c r="L39" s="263"/>
    </row>
    <row r="40" spans="2:19" ht="30" customHeight="1" x14ac:dyDescent="0.2">
      <c r="B40" s="207"/>
      <c r="C40" s="214"/>
      <c r="D40" s="199"/>
      <c r="E40" s="199"/>
      <c r="F40" s="199"/>
      <c r="G40" s="199"/>
      <c r="H40" s="199"/>
      <c r="I40" s="215"/>
      <c r="J40" s="199"/>
      <c r="K40" s="216"/>
      <c r="L40" s="263"/>
    </row>
    <row r="41" spans="2:19" ht="30" customHeight="1" x14ac:dyDescent="0.2">
      <c r="B41" s="207"/>
      <c r="C41" s="214"/>
      <c r="D41" s="199"/>
      <c r="E41" s="199"/>
      <c r="F41" s="199"/>
      <c r="G41" s="199"/>
      <c r="H41" s="199"/>
      <c r="I41" s="215"/>
      <c r="J41" s="199"/>
      <c r="K41" s="216"/>
      <c r="L41" s="263"/>
    </row>
    <row r="42" spans="2:19" ht="30" customHeight="1" x14ac:dyDescent="0.2">
      <c r="B42" s="207"/>
      <c r="C42" s="214"/>
      <c r="D42" s="199"/>
      <c r="E42" s="199"/>
      <c r="F42" s="199"/>
      <c r="G42" s="199"/>
      <c r="H42" s="199"/>
      <c r="I42" s="215"/>
      <c r="J42" s="199"/>
      <c r="K42" s="216"/>
      <c r="L42" s="263"/>
    </row>
    <row r="43" spans="2:19" ht="30" customHeight="1" x14ac:dyDescent="0.2">
      <c r="B43" s="207"/>
      <c r="C43" s="214"/>
      <c r="D43" s="199"/>
      <c r="E43" s="199"/>
      <c r="F43" s="199"/>
      <c r="G43" s="199"/>
      <c r="H43" s="199"/>
      <c r="I43" s="215"/>
      <c r="J43" s="199"/>
      <c r="K43" s="216"/>
      <c r="L43" s="263"/>
    </row>
    <row r="44" spans="2:19" ht="30" customHeight="1" x14ac:dyDescent="0.2">
      <c r="B44" s="207"/>
      <c r="C44" s="214"/>
      <c r="D44" s="199"/>
      <c r="E44" s="199"/>
      <c r="F44" s="199"/>
      <c r="G44" s="199"/>
      <c r="H44" s="199"/>
      <c r="I44" s="215"/>
      <c r="J44" s="199"/>
      <c r="K44" s="216"/>
      <c r="L44" s="263"/>
    </row>
    <row r="45" spans="2:19" ht="30" customHeight="1" x14ac:dyDescent="0.2">
      <c r="B45" s="207"/>
      <c r="C45" s="214"/>
      <c r="D45" s="199"/>
      <c r="E45" s="199"/>
      <c r="F45" s="199"/>
      <c r="G45" s="199"/>
      <c r="H45" s="199"/>
      <c r="I45" s="215"/>
      <c r="J45" s="199"/>
      <c r="K45" s="216"/>
      <c r="L45" s="263"/>
    </row>
    <row r="46" spans="2:19" ht="30" customHeight="1" x14ac:dyDescent="0.2">
      <c r="B46" s="207"/>
      <c r="C46" s="214"/>
      <c r="D46" s="199"/>
      <c r="E46" s="199"/>
      <c r="F46" s="199"/>
      <c r="G46" s="199"/>
      <c r="H46" s="199"/>
      <c r="I46" s="215"/>
      <c r="J46" s="199"/>
      <c r="K46" s="216"/>
      <c r="L46" s="263"/>
    </row>
    <row r="47" spans="2:19" ht="30" customHeight="1" x14ac:dyDescent="0.2">
      <c r="B47" s="207"/>
      <c r="C47" s="214"/>
      <c r="D47" s="199"/>
      <c r="E47" s="199"/>
      <c r="F47" s="199"/>
      <c r="G47" s="199"/>
      <c r="H47" s="199"/>
      <c r="I47" s="215"/>
      <c r="J47" s="199"/>
      <c r="K47" s="216"/>
      <c r="L47" s="263"/>
    </row>
    <row r="48" spans="2:19" ht="30" customHeight="1" x14ac:dyDescent="0.2">
      <c r="B48" s="207"/>
      <c r="C48" s="214"/>
      <c r="D48" s="199"/>
      <c r="E48" s="199"/>
      <c r="F48" s="199"/>
      <c r="G48" s="199"/>
      <c r="H48" s="199"/>
      <c r="I48" s="215"/>
      <c r="J48" s="199"/>
      <c r="K48" s="216"/>
      <c r="L48" s="263"/>
    </row>
    <row r="49" spans="2:12" ht="30" customHeight="1" x14ac:dyDescent="0.2">
      <c r="B49" s="207"/>
      <c r="C49" s="214"/>
      <c r="D49" s="199"/>
      <c r="E49" s="199"/>
      <c r="F49" s="199"/>
      <c r="G49" s="199"/>
      <c r="H49" s="199"/>
      <c r="I49" s="215"/>
      <c r="J49" s="199"/>
      <c r="K49" s="216"/>
      <c r="L49" s="263"/>
    </row>
    <row r="50" spans="2:12" ht="30" customHeight="1" x14ac:dyDescent="0.2">
      <c r="B50" s="207"/>
      <c r="C50" s="214"/>
      <c r="D50" s="199"/>
      <c r="E50" s="199"/>
      <c r="F50" s="199"/>
      <c r="G50" s="199"/>
      <c r="H50" s="199"/>
      <c r="I50" s="215"/>
      <c r="J50" s="199"/>
      <c r="K50" s="216"/>
      <c r="L50" s="263"/>
    </row>
    <row r="51" spans="2:12" ht="30" customHeight="1" x14ac:dyDescent="0.2">
      <c r="B51" s="207"/>
      <c r="C51" s="214"/>
      <c r="D51" s="199"/>
      <c r="E51" s="199"/>
      <c r="F51" s="199"/>
      <c r="G51" s="199"/>
      <c r="H51" s="199"/>
      <c r="I51" s="215"/>
      <c r="J51" s="199"/>
      <c r="K51" s="216"/>
      <c r="L51" s="263"/>
    </row>
    <row r="52" spans="2:12" ht="30" customHeight="1" x14ac:dyDescent="0.2">
      <c r="B52" s="207"/>
      <c r="C52" s="214"/>
      <c r="D52" s="199"/>
      <c r="E52" s="199"/>
      <c r="F52" s="199"/>
      <c r="G52" s="199"/>
      <c r="H52" s="199"/>
      <c r="I52" s="215"/>
      <c r="J52" s="199"/>
      <c r="K52" s="216"/>
      <c r="L52" s="263"/>
    </row>
    <row r="53" spans="2:12" ht="30" customHeight="1" x14ac:dyDescent="0.2">
      <c r="B53" s="207"/>
      <c r="C53" s="214"/>
      <c r="D53" s="199"/>
      <c r="E53" s="199"/>
      <c r="F53" s="199"/>
      <c r="G53" s="199"/>
      <c r="H53" s="199"/>
      <c r="I53" s="215"/>
      <c r="J53" s="199"/>
      <c r="K53" s="216"/>
      <c r="L53" s="263"/>
    </row>
    <row r="54" spans="2:12" ht="30" customHeight="1" x14ac:dyDescent="0.2">
      <c r="B54" s="207"/>
      <c r="C54" s="214"/>
      <c r="D54" s="199"/>
      <c r="E54" s="199"/>
      <c r="F54" s="199"/>
      <c r="G54" s="199"/>
      <c r="H54" s="199"/>
      <c r="I54" s="215"/>
      <c r="J54" s="199"/>
      <c r="K54" s="216"/>
      <c r="L54" s="263"/>
    </row>
    <row r="55" spans="2:12" ht="30" customHeight="1" x14ac:dyDescent="0.2">
      <c r="B55" s="207"/>
      <c r="C55" s="214"/>
      <c r="D55" s="199"/>
      <c r="E55" s="199"/>
      <c r="F55" s="199"/>
      <c r="G55" s="199"/>
      <c r="H55" s="199"/>
      <c r="I55" s="215"/>
      <c r="J55" s="199"/>
      <c r="K55" s="216"/>
      <c r="L55" s="263"/>
    </row>
    <row r="56" spans="2:12" ht="30" customHeight="1" x14ac:dyDescent="0.2">
      <c r="B56" s="207"/>
      <c r="C56" s="214"/>
      <c r="D56" s="199"/>
      <c r="E56" s="199"/>
      <c r="F56" s="199"/>
      <c r="G56" s="199"/>
      <c r="H56" s="199"/>
      <c r="I56" s="215"/>
      <c r="J56" s="199"/>
      <c r="K56" s="216"/>
      <c r="L56" s="263"/>
    </row>
    <row r="57" spans="2:12" ht="30" customHeight="1" x14ac:dyDescent="0.2">
      <c r="B57" s="207"/>
      <c r="C57" s="214"/>
      <c r="D57" s="199"/>
      <c r="E57" s="199"/>
      <c r="F57" s="199"/>
      <c r="G57" s="199"/>
      <c r="H57" s="199"/>
      <c r="I57" s="215"/>
      <c r="J57" s="199"/>
      <c r="K57" s="216"/>
      <c r="L57" s="263"/>
    </row>
    <row r="58" spans="2:12" ht="30" customHeight="1" x14ac:dyDescent="0.2">
      <c r="B58" s="207"/>
      <c r="C58" s="214"/>
      <c r="D58" s="199"/>
      <c r="E58" s="199"/>
      <c r="F58" s="199"/>
      <c r="G58" s="199"/>
      <c r="H58" s="199"/>
      <c r="I58" s="215"/>
      <c r="J58" s="199"/>
      <c r="K58" s="216"/>
      <c r="L58" s="263"/>
    </row>
    <row r="59" spans="2:12" ht="30" customHeight="1" x14ac:dyDescent="0.2">
      <c r="B59" s="207"/>
      <c r="C59" s="214"/>
      <c r="D59" s="199"/>
      <c r="E59" s="199"/>
      <c r="F59" s="199"/>
      <c r="G59" s="199"/>
      <c r="H59" s="199"/>
      <c r="I59" s="215"/>
      <c r="J59" s="199"/>
      <c r="K59" s="216"/>
      <c r="L59" s="263"/>
    </row>
    <row r="60" spans="2:12" ht="30" customHeight="1" x14ac:dyDescent="0.2">
      <c r="B60" s="207"/>
      <c r="C60" s="214"/>
      <c r="D60" s="199"/>
      <c r="E60" s="199"/>
      <c r="F60" s="199"/>
      <c r="G60" s="199"/>
      <c r="H60" s="199"/>
      <c r="I60" s="215"/>
      <c r="J60" s="199"/>
      <c r="K60" s="216"/>
      <c r="L60" s="263"/>
    </row>
    <row r="61" spans="2:12" ht="30" customHeight="1" x14ac:dyDescent="0.2">
      <c r="B61" s="207"/>
      <c r="C61" s="214"/>
      <c r="D61" s="199"/>
      <c r="E61" s="199"/>
      <c r="F61" s="199"/>
      <c r="G61" s="199"/>
      <c r="H61" s="199"/>
      <c r="I61" s="215"/>
      <c r="J61" s="199"/>
      <c r="K61" s="216"/>
      <c r="L61" s="263"/>
    </row>
    <row r="62" spans="2:12" ht="30" customHeight="1" x14ac:dyDescent="0.2">
      <c r="B62" s="207"/>
      <c r="C62" s="214"/>
      <c r="D62" s="199"/>
      <c r="E62" s="199"/>
      <c r="F62" s="199"/>
      <c r="G62" s="199"/>
      <c r="H62" s="199"/>
      <c r="I62" s="215"/>
      <c r="J62" s="199"/>
      <c r="K62" s="216"/>
      <c r="L62" s="263"/>
    </row>
    <row r="63" spans="2:12" ht="30" customHeight="1" x14ac:dyDescent="0.2">
      <c r="B63" s="207"/>
      <c r="C63" s="214"/>
      <c r="D63" s="199"/>
      <c r="E63" s="199"/>
      <c r="F63" s="199"/>
      <c r="G63" s="199"/>
      <c r="H63" s="199"/>
      <c r="I63" s="215"/>
      <c r="J63" s="199"/>
      <c r="K63" s="216"/>
      <c r="L63" s="263"/>
    </row>
    <row r="64" spans="2:12" ht="30" customHeight="1" x14ac:dyDescent="0.2">
      <c r="B64" s="207"/>
      <c r="C64" s="214"/>
      <c r="D64" s="199"/>
      <c r="E64" s="199"/>
      <c r="F64" s="199"/>
      <c r="G64" s="199"/>
      <c r="H64" s="199"/>
      <c r="I64" s="215"/>
      <c r="J64" s="199"/>
      <c r="K64" s="216"/>
      <c r="L64" s="263"/>
    </row>
    <row r="65" spans="2:12" ht="30" customHeight="1" x14ac:dyDescent="0.2">
      <c r="B65" s="207"/>
      <c r="C65" s="214"/>
      <c r="D65" s="199"/>
      <c r="E65" s="199"/>
      <c r="F65" s="199"/>
      <c r="G65" s="199"/>
      <c r="H65" s="199"/>
      <c r="I65" s="215"/>
      <c r="J65" s="199"/>
      <c r="K65" s="216"/>
      <c r="L65" s="263"/>
    </row>
    <row r="66" spans="2:12" ht="30" customHeight="1" x14ac:dyDescent="0.2">
      <c r="B66" s="207"/>
      <c r="C66" s="214"/>
      <c r="D66" s="199"/>
      <c r="E66" s="199"/>
      <c r="F66" s="199"/>
      <c r="G66" s="199"/>
      <c r="H66" s="199"/>
      <c r="I66" s="215"/>
      <c r="J66" s="199"/>
      <c r="K66" s="216"/>
      <c r="L66" s="263"/>
    </row>
    <row r="67" spans="2:12" ht="30" customHeight="1" x14ac:dyDescent="0.2">
      <c r="B67" s="207"/>
      <c r="C67" s="214"/>
      <c r="D67" s="199"/>
      <c r="E67" s="199"/>
      <c r="F67" s="199"/>
      <c r="G67" s="199"/>
      <c r="H67" s="199"/>
      <c r="I67" s="215"/>
      <c r="J67" s="199"/>
      <c r="K67" s="216"/>
      <c r="L67" s="263"/>
    </row>
    <row r="68" spans="2:12" ht="30" customHeight="1" x14ac:dyDescent="0.2">
      <c r="B68" s="207"/>
      <c r="C68" s="214"/>
      <c r="D68" s="199"/>
      <c r="E68" s="199"/>
      <c r="F68" s="199"/>
      <c r="G68" s="199"/>
      <c r="H68" s="199"/>
      <c r="I68" s="215"/>
      <c r="J68" s="199"/>
      <c r="K68" s="216"/>
      <c r="L68" s="263"/>
    </row>
    <row r="69" spans="2:12" ht="30" customHeight="1" x14ac:dyDescent="0.2">
      <c r="B69" s="207"/>
      <c r="C69" s="214"/>
      <c r="D69" s="199"/>
      <c r="E69" s="199"/>
      <c r="F69" s="199"/>
      <c r="G69" s="199"/>
      <c r="H69" s="199"/>
      <c r="I69" s="215"/>
      <c r="J69" s="199"/>
      <c r="K69" s="216"/>
      <c r="L69" s="263"/>
    </row>
    <row r="70" spans="2:12" ht="30" customHeight="1" x14ac:dyDescent="0.2">
      <c r="B70" s="207"/>
      <c r="C70" s="214"/>
      <c r="D70" s="199"/>
      <c r="E70" s="199"/>
      <c r="F70" s="199"/>
      <c r="G70" s="199"/>
      <c r="H70" s="199"/>
      <c r="I70" s="215"/>
      <c r="J70" s="199"/>
      <c r="K70" s="216"/>
      <c r="L70" s="263"/>
    </row>
    <row r="71" spans="2:12" ht="30" customHeight="1" x14ac:dyDescent="0.2">
      <c r="B71" s="207"/>
      <c r="C71" s="214"/>
      <c r="D71" s="199"/>
      <c r="E71" s="199"/>
      <c r="F71" s="199"/>
      <c r="G71" s="199"/>
      <c r="H71" s="199"/>
      <c r="I71" s="215"/>
      <c r="J71" s="199"/>
      <c r="K71" s="216"/>
      <c r="L71" s="263"/>
    </row>
    <row r="72" spans="2:12" ht="30" customHeight="1" x14ac:dyDescent="0.2">
      <c r="B72" s="207"/>
      <c r="C72" s="214"/>
      <c r="D72" s="199"/>
      <c r="E72" s="199"/>
      <c r="F72" s="199"/>
      <c r="G72" s="199"/>
      <c r="H72" s="199"/>
      <c r="I72" s="215"/>
      <c r="J72" s="199"/>
      <c r="K72" s="216"/>
      <c r="L72" s="263"/>
    </row>
    <row r="73" spans="2:12" ht="30" customHeight="1" x14ac:dyDescent="0.2">
      <c r="B73" s="207"/>
      <c r="C73" s="214"/>
      <c r="D73" s="199"/>
      <c r="E73" s="199"/>
      <c r="F73" s="199"/>
      <c r="G73" s="199"/>
      <c r="H73" s="199"/>
      <c r="I73" s="215"/>
      <c r="J73" s="199"/>
      <c r="K73" s="216"/>
      <c r="L73" s="263"/>
    </row>
    <row r="74" spans="2:12" ht="30" customHeight="1" x14ac:dyDescent="0.2">
      <c r="B74" s="207"/>
      <c r="C74" s="214"/>
      <c r="D74" s="199"/>
      <c r="E74" s="199"/>
      <c r="F74" s="199"/>
      <c r="G74" s="199"/>
      <c r="H74" s="199"/>
      <c r="I74" s="215"/>
      <c r="J74" s="199"/>
      <c r="K74" s="216"/>
      <c r="L74" s="263"/>
    </row>
    <row r="75" spans="2:12" ht="30" customHeight="1" x14ac:dyDescent="0.2">
      <c r="B75" s="207"/>
      <c r="C75" s="214"/>
      <c r="D75" s="199"/>
      <c r="E75" s="199"/>
      <c r="F75" s="199"/>
      <c r="G75" s="199"/>
      <c r="H75" s="199"/>
      <c r="I75" s="215"/>
      <c r="J75" s="199"/>
      <c r="K75" s="216"/>
      <c r="L75" s="263"/>
    </row>
    <row r="76" spans="2:12" ht="30" customHeight="1" x14ac:dyDescent="0.2">
      <c r="B76" s="207"/>
      <c r="C76" s="214"/>
      <c r="D76" s="199"/>
      <c r="E76" s="199"/>
      <c r="F76" s="199"/>
      <c r="G76" s="199"/>
      <c r="H76" s="199"/>
      <c r="I76" s="215"/>
      <c r="J76" s="199"/>
      <c r="K76" s="216"/>
      <c r="L76" s="263"/>
    </row>
    <row r="77" spans="2:12" ht="30" customHeight="1" x14ac:dyDescent="0.2">
      <c r="B77" s="207"/>
      <c r="C77" s="214"/>
      <c r="D77" s="199"/>
      <c r="E77" s="199"/>
      <c r="F77" s="199"/>
      <c r="G77" s="199"/>
      <c r="H77" s="199"/>
      <c r="I77" s="215"/>
      <c r="J77" s="199"/>
      <c r="K77" s="216"/>
      <c r="L77" s="263"/>
    </row>
    <row r="78" spans="2:12" ht="30" customHeight="1" x14ac:dyDescent="0.2">
      <c r="B78" s="207"/>
      <c r="C78" s="214"/>
      <c r="D78" s="199"/>
      <c r="E78" s="199"/>
      <c r="F78" s="199"/>
      <c r="G78" s="199"/>
      <c r="H78" s="199"/>
      <c r="I78" s="215"/>
      <c r="J78" s="199"/>
      <c r="K78" s="216"/>
      <c r="L78" s="263"/>
    </row>
    <row r="79" spans="2:12" ht="30" customHeight="1" x14ac:dyDescent="0.2">
      <c r="B79" s="207"/>
      <c r="C79" s="214"/>
      <c r="D79" s="199"/>
      <c r="E79" s="199"/>
      <c r="F79" s="199"/>
      <c r="G79" s="199"/>
      <c r="H79" s="199"/>
      <c r="I79" s="215"/>
      <c r="J79" s="199"/>
      <c r="K79" s="216"/>
      <c r="L79" s="263"/>
    </row>
    <row r="80" spans="2:12" ht="30" customHeight="1" x14ac:dyDescent="0.2">
      <c r="B80" s="207"/>
      <c r="C80" s="214"/>
      <c r="D80" s="199"/>
      <c r="E80" s="199"/>
      <c r="F80" s="199"/>
      <c r="G80" s="199"/>
      <c r="H80" s="199"/>
      <c r="I80" s="215"/>
      <c r="J80" s="199"/>
      <c r="K80" s="216"/>
      <c r="L80" s="263"/>
    </row>
    <row r="81" spans="2:12" ht="30" customHeight="1" x14ac:dyDescent="0.2">
      <c r="B81" s="207"/>
      <c r="C81" s="214"/>
      <c r="D81" s="199"/>
      <c r="E81" s="199"/>
      <c r="F81" s="199"/>
      <c r="G81" s="199"/>
      <c r="H81" s="199"/>
      <c r="I81" s="215"/>
      <c r="J81" s="199"/>
      <c r="K81" s="216"/>
      <c r="L81" s="263"/>
    </row>
    <row r="82" spans="2:12" ht="30" customHeight="1" x14ac:dyDescent="0.2">
      <c r="B82" s="207"/>
      <c r="C82" s="214"/>
      <c r="D82" s="199"/>
      <c r="E82" s="199"/>
      <c r="F82" s="199"/>
      <c r="G82" s="199"/>
      <c r="H82" s="199"/>
      <c r="I82" s="215"/>
      <c r="J82" s="199"/>
      <c r="K82" s="216"/>
      <c r="L82" s="263"/>
    </row>
    <row r="83" spans="2:12" ht="30" customHeight="1" x14ac:dyDescent="0.2">
      <c r="B83" s="207"/>
      <c r="C83" s="214"/>
      <c r="D83" s="199"/>
      <c r="E83" s="199"/>
      <c r="F83" s="199"/>
      <c r="G83" s="199"/>
      <c r="H83" s="199"/>
      <c r="I83" s="215"/>
      <c r="J83" s="199"/>
      <c r="K83" s="216"/>
      <c r="L83" s="263"/>
    </row>
    <row r="84" spans="2:12" ht="30" customHeight="1" x14ac:dyDescent="0.2">
      <c r="B84" s="207"/>
      <c r="C84" s="214"/>
      <c r="D84" s="199"/>
      <c r="E84" s="199"/>
      <c r="F84" s="199"/>
      <c r="G84" s="199"/>
      <c r="H84" s="199"/>
      <c r="I84" s="215"/>
      <c r="J84" s="199"/>
      <c r="K84" s="216"/>
      <c r="L84" s="263"/>
    </row>
    <row r="85" spans="2:12" ht="30" customHeight="1" x14ac:dyDescent="0.2">
      <c r="B85" s="207"/>
      <c r="C85" s="214"/>
      <c r="D85" s="199"/>
      <c r="E85" s="199"/>
      <c r="F85" s="199"/>
      <c r="G85" s="199"/>
      <c r="H85" s="199"/>
      <c r="I85" s="215"/>
      <c r="J85" s="199"/>
      <c r="K85" s="216"/>
      <c r="L85" s="263"/>
    </row>
    <row r="86" spans="2:12" ht="30" customHeight="1" x14ac:dyDescent="0.2">
      <c r="B86" s="207"/>
      <c r="C86" s="214"/>
      <c r="D86" s="199"/>
      <c r="E86" s="199"/>
      <c r="F86" s="199"/>
      <c r="G86" s="199"/>
      <c r="H86" s="199"/>
      <c r="I86" s="215"/>
      <c r="J86" s="199"/>
      <c r="K86" s="216"/>
      <c r="L86" s="263"/>
    </row>
    <row r="87" spans="2:12" ht="30" customHeight="1" x14ac:dyDescent="0.2">
      <c r="B87" s="207"/>
      <c r="C87" s="214"/>
      <c r="D87" s="199"/>
      <c r="E87" s="199"/>
      <c r="F87" s="199"/>
      <c r="G87" s="199"/>
      <c r="H87" s="199"/>
      <c r="I87" s="215"/>
      <c r="J87" s="199"/>
      <c r="K87" s="216"/>
      <c r="L87" s="263"/>
    </row>
    <row r="88" spans="2:12" ht="30" customHeight="1" x14ac:dyDescent="0.2">
      <c r="B88" s="207"/>
      <c r="C88" s="214"/>
      <c r="D88" s="199"/>
      <c r="E88" s="199"/>
      <c r="F88" s="199"/>
      <c r="G88" s="199"/>
      <c r="H88" s="199"/>
      <c r="I88" s="215"/>
      <c r="J88" s="199"/>
      <c r="K88" s="216"/>
      <c r="L88" s="263"/>
    </row>
    <row r="89" spans="2:12" ht="30" customHeight="1" x14ac:dyDescent="0.2">
      <c r="B89" s="207"/>
      <c r="C89" s="214"/>
      <c r="D89" s="199"/>
      <c r="E89" s="199"/>
      <c r="F89" s="199"/>
      <c r="G89" s="199"/>
      <c r="H89" s="199"/>
      <c r="I89" s="215"/>
      <c r="J89" s="199"/>
      <c r="K89" s="216"/>
      <c r="L89" s="263"/>
    </row>
    <row r="90" spans="2:12" ht="30" customHeight="1" x14ac:dyDescent="0.2">
      <c r="B90" s="207"/>
      <c r="C90" s="214"/>
      <c r="D90" s="199"/>
      <c r="E90" s="199"/>
      <c r="F90" s="199"/>
      <c r="G90" s="199"/>
      <c r="H90" s="199"/>
      <c r="I90" s="215"/>
      <c r="J90" s="199"/>
      <c r="K90" s="216"/>
      <c r="L90" s="263"/>
    </row>
    <row r="91" spans="2:12" ht="30" customHeight="1" x14ac:dyDescent="0.2">
      <c r="B91" s="207"/>
      <c r="C91" s="214"/>
      <c r="D91" s="199"/>
      <c r="E91" s="199"/>
      <c r="F91" s="199"/>
      <c r="G91" s="199"/>
      <c r="H91" s="199"/>
      <c r="I91" s="215"/>
      <c r="J91" s="199"/>
      <c r="K91" s="216"/>
      <c r="L91" s="263"/>
    </row>
    <row r="92" spans="2:12" ht="30" customHeight="1" x14ac:dyDescent="0.2">
      <c r="B92" s="207"/>
      <c r="C92" s="214"/>
      <c r="D92" s="199"/>
      <c r="E92" s="199"/>
      <c r="F92" s="199"/>
      <c r="G92" s="199"/>
      <c r="H92" s="199"/>
      <c r="I92" s="215"/>
      <c r="J92" s="199"/>
      <c r="K92" s="216"/>
      <c r="L92" s="263"/>
    </row>
    <row r="93" spans="2:12" ht="30" customHeight="1" x14ac:dyDescent="0.2">
      <c r="B93" s="207"/>
      <c r="C93" s="214"/>
      <c r="D93" s="199"/>
      <c r="E93" s="199"/>
      <c r="F93" s="199"/>
      <c r="G93" s="199"/>
      <c r="H93" s="199"/>
      <c r="I93" s="215"/>
      <c r="J93" s="199"/>
      <c r="K93" s="216"/>
      <c r="L93" s="263"/>
    </row>
    <row r="94" spans="2:12" ht="30" customHeight="1" x14ac:dyDescent="0.2">
      <c r="B94" s="207"/>
      <c r="C94" s="214"/>
      <c r="D94" s="199"/>
      <c r="E94" s="199"/>
      <c r="F94" s="199"/>
      <c r="G94" s="199"/>
      <c r="H94" s="199"/>
      <c r="I94" s="215"/>
      <c r="J94" s="199"/>
      <c r="K94" s="216"/>
      <c r="L94" s="263"/>
    </row>
    <row r="95" spans="2:12" ht="30" customHeight="1" x14ac:dyDescent="0.2">
      <c r="B95" s="207"/>
      <c r="C95" s="214"/>
      <c r="D95" s="199"/>
      <c r="E95" s="199"/>
      <c r="F95" s="199"/>
      <c r="G95" s="199"/>
      <c r="H95" s="199"/>
      <c r="I95" s="215"/>
      <c r="J95" s="199"/>
      <c r="K95" s="216"/>
      <c r="L95" s="263"/>
    </row>
    <row r="96" spans="2:12" ht="30" customHeight="1" x14ac:dyDescent="0.2">
      <c r="B96" s="207"/>
      <c r="C96" s="214"/>
      <c r="D96" s="199"/>
      <c r="E96" s="199"/>
      <c r="F96" s="199"/>
      <c r="G96" s="199"/>
      <c r="H96" s="199"/>
      <c r="I96" s="215"/>
      <c r="J96" s="199"/>
      <c r="K96" s="216"/>
      <c r="L96" s="263"/>
    </row>
    <row r="97" spans="2:12" ht="30" customHeight="1" x14ac:dyDescent="0.2">
      <c r="B97" s="207"/>
      <c r="C97" s="214"/>
      <c r="D97" s="199"/>
      <c r="E97" s="199"/>
      <c r="F97" s="199"/>
      <c r="G97" s="199"/>
      <c r="H97" s="199"/>
      <c r="I97" s="215"/>
      <c r="J97" s="199"/>
      <c r="K97" s="216"/>
      <c r="L97" s="263"/>
    </row>
    <row r="98" spans="2:12" ht="30" customHeight="1" x14ac:dyDescent="0.2">
      <c r="B98" s="207"/>
      <c r="C98" s="214"/>
      <c r="D98" s="199"/>
      <c r="E98" s="199"/>
      <c r="F98" s="199"/>
      <c r="G98" s="199"/>
      <c r="H98" s="199"/>
      <c r="I98" s="215"/>
      <c r="J98" s="199"/>
      <c r="K98" s="216"/>
      <c r="L98" s="263"/>
    </row>
    <row r="99" spans="2:12" ht="30" customHeight="1" x14ac:dyDescent="0.2">
      <c r="B99" s="207"/>
      <c r="C99" s="214"/>
      <c r="D99" s="199"/>
      <c r="E99" s="199"/>
      <c r="F99" s="199"/>
      <c r="G99" s="199"/>
      <c r="H99" s="199"/>
      <c r="I99" s="215"/>
      <c r="J99" s="199"/>
      <c r="K99" s="216"/>
      <c r="L99" s="263"/>
    </row>
    <row r="100" spans="2:12" ht="30" customHeight="1" x14ac:dyDescent="0.2">
      <c r="B100" s="207"/>
      <c r="C100" s="214"/>
      <c r="D100" s="199"/>
      <c r="E100" s="199"/>
      <c r="F100" s="199"/>
      <c r="G100" s="199"/>
      <c r="H100" s="199"/>
      <c r="I100" s="215"/>
      <c r="J100" s="199"/>
      <c r="K100" s="216"/>
      <c r="L100" s="263"/>
    </row>
    <row r="101" spans="2:12" ht="30" customHeight="1" x14ac:dyDescent="0.2">
      <c r="B101" s="207"/>
      <c r="C101" s="214"/>
      <c r="D101" s="199"/>
      <c r="E101" s="199"/>
      <c r="F101" s="199"/>
      <c r="G101" s="199"/>
      <c r="H101" s="199"/>
      <c r="I101" s="215"/>
      <c r="J101" s="199"/>
      <c r="K101" s="216"/>
      <c r="L101" s="263"/>
    </row>
    <row r="102" spans="2:12" ht="30" customHeight="1" x14ac:dyDescent="0.2">
      <c r="B102" s="207"/>
      <c r="C102" s="214"/>
      <c r="D102" s="199"/>
      <c r="E102" s="199"/>
      <c r="F102" s="199"/>
      <c r="G102" s="199"/>
      <c r="H102" s="199"/>
      <c r="I102" s="215"/>
      <c r="J102" s="199"/>
      <c r="K102" s="216"/>
      <c r="L102" s="263"/>
    </row>
    <row r="103" spans="2:12" ht="30" customHeight="1" x14ac:dyDescent="0.2">
      <c r="B103" s="207"/>
      <c r="C103" s="214"/>
      <c r="D103" s="199"/>
      <c r="E103" s="199"/>
      <c r="F103" s="199"/>
      <c r="G103" s="199"/>
      <c r="H103" s="199"/>
      <c r="I103" s="215"/>
      <c r="J103" s="199"/>
      <c r="K103" s="216"/>
      <c r="L103" s="263"/>
    </row>
    <row r="104" spans="2:12" ht="30" customHeight="1" x14ac:dyDescent="0.2">
      <c r="B104" s="207"/>
      <c r="C104" s="214"/>
      <c r="D104" s="199"/>
      <c r="E104" s="199"/>
      <c r="F104" s="199"/>
      <c r="G104" s="199"/>
      <c r="H104" s="199"/>
      <c r="I104" s="215"/>
      <c r="J104" s="199"/>
      <c r="K104" s="216"/>
      <c r="L104" s="263"/>
    </row>
    <row r="105" spans="2:12" ht="30" customHeight="1" x14ac:dyDescent="0.2">
      <c r="B105" s="207"/>
      <c r="C105" s="214"/>
      <c r="D105" s="199"/>
      <c r="E105" s="199"/>
      <c r="F105" s="199"/>
      <c r="G105" s="199"/>
      <c r="H105" s="199"/>
      <c r="I105" s="215"/>
      <c r="J105" s="199"/>
      <c r="K105" s="216"/>
      <c r="L105" s="263"/>
    </row>
    <row r="106" spans="2:12" ht="30" customHeight="1" x14ac:dyDescent="0.2">
      <c r="B106" s="207"/>
      <c r="C106" s="214"/>
      <c r="D106" s="199"/>
      <c r="E106" s="199"/>
      <c r="F106" s="199"/>
      <c r="G106" s="199"/>
      <c r="H106" s="199"/>
      <c r="I106" s="215"/>
      <c r="J106" s="199"/>
      <c r="K106" s="216"/>
      <c r="L106" s="263"/>
    </row>
    <row r="107" spans="2:12" ht="30" customHeight="1" x14ac:dyDescent="0.2">
      <c r="B107" s="207"/>
      <c r="C107" s="214"/>
      <c r="D107" s="199"/>
      <c r="E107" s="199"/>
      <c r="F107" s="199"/>
      <c r="G107" s="199"/>
      <c r="H107" s="199"/>
      <c r="I107" s="215"/>
      <c r="J107" s="199"/>
      <c r="K107" s="216"/>
      <c r="L107" s="263"/>
    </row>
    <row r="108" spans="2:12" ht="30" customHeight="1" x14ac:dyDescent="0.2">
      <c r="B108" s="207"/>
      <c r="C108" s="214"/>
      <c r="D108" s="199"/>
      <c r="E108" s="199"/>
      <c r="F108" s="199"/>
      <c r="G108" s="199"/>
      <c r="H108" s="199"/>
      <c r="I108" s="215"/>
      <c r="J108" s="199"/>
      <c r="K108" s="216"/>
      <c r="L108" s="263"/>
    </row>
    <row r="109" spans="2:12" ht="30" customHeight="1" x14ac:dyDescent="0.2">
      <c r="B109" s="207"/>
      <c r="C109" s="214"/>
      <c r="D109" s="199"/>
      <c r="E109" s="199"/>
      <c r="F109" s="199"/>
      <c r="G109" s="199"/>
      <c r="H109" s="199"/>
      <c r="I109" s="215"/>
      <c r="J109" s="199"/>
      <c r="K109" s="216"/>
      <c r="L109" s="263"/>
    </row>
    <row r="110" spans="2:12" ht="30" customHeight="1" x14ac:dyDescent="0.2">
      <c r="B110" s="207"/>
      <c r="C110" s="214"/>
      <c r="D110" s="199"/>
      <c r="E110" s="199"/>
      <c r="F110" s="199"/>
      <c r="G110" s="199"/>
      <c r="H110" s="199"/>
      <c r="I110" s="215"/>
      <c r="J110" s="199"/>
      <c r="K110" s="216"/>
      <c r="L110" s="263"/>
    </row>
    <row r="111" spans="2:12" ht="30" customHeight="1" x14ac:dyDescent="0.2">
      <c r="B111" s="207"/>
      <c r="C111" s="214"/>
      <c r="D111" s="199"/>
      <c r="E111" s="199"/>
      <c r="F111" s="199"/>
      <c r="G111" s="199"/>
      <c r="H111" s="199"/>
      <c r="I111" s="215"/>
      <c r="J111" s="199"/>
      <c r="K111" s="216"/>
      <c r="L111" s="263"/>
    </row>
    <row r="112" spans="2:12" ht="30" customHeight="1" x14ac:dyDescent="0.2">
      <c r="B112" s="207"/>
      <c r="C112" s="214"/>
      <c r="D112" s="199"/>
      <c r="E112" s="199"/>
      <c r="F112" s="199"/>
      <c r="G112" s="199"/>
      <c r="H112" s="199"/>
      <c r="I112" s="215"/>
      <c r="J112" s="199"/>
      <c r="K112" s="216"/>
      <c r="L112" s="263"/>
    </row>
    <row r="113" spans="2:12" ht="30" customHeight="1" x14ac:dyDescent="0.2">
      <c r="B113" s="207"/>
      <c r="C113" s="214"/>
      <c r="D113" s="199"/>
      <c r="E113" s="199"/>
      <c r="F113" s="199"/>
      <c r="G113" s="199"/>
      <c r="H113" s="199"/>
      <c r="I113" s="215"/>
      <c r="J113" s="199"/>
      <c r="K113" s="216"/>
      <c r="L113" s="263"/>
    </row>
    <row r="114" spans="2:12" ht="30" customHeight="1" x14ac:dyDescent="0.2">
      <c r="B114" s="207"/>
      <c r="C114" s="214"/>
      <c r="D114" s="199"/>
      <c r="E114" s="199"/>
      <c r="F114" s="199"/>
      <c r="G114" s="199"/>
      <c r="H114" s="199"/>
      <c r="I114" s="215"/>
      <c r="J114" s="199"/>
      <c r="K114" s="216"/>
      <c r="L114" s="263"/>
    </row>
    <row r="115" spans="2:12" ht="30" customHeight="1" x14ac:dyDescent="0.2">
      <c r="B115" s="207"/>
      <c r="C115" s="214"/>
      <c r="D115" s="199"/>
      <c r="E115" s="199"/>
      <c r="F115" s="199"/>
      <c r="G115" s="199"/>
      <c r="H115" s="199"/>
      <c r="I115" s="215"/>
      <c r="J115" s="199"/>
      <c r="K115" s="216"/>
      <c r="L115" s="263"/>
    </row>
    <row r="116" spans="2:12" ht="30" customHeight="1" x14ac:dyDescent="0.2">
      <c r="B116" s="207"/>
      <c r="C116" s="214"/>
      <c r="D116" s="199"/>
      <c r="E116" s="199"/>
      <c r="F116" s="199"/>
      <c r="G116" s="199"/>
      <c r="H116" s="199"/>
      <c r="I116" s="215"/>
      <c r="J116" s="199"/>
      <c r="K116" s="216"/>
      <c r="L116" s="263"/>
    </row>
    <row r="117" spans="2:12" ht="30" customHeight="1" x14ac:dyDescent="0.2">
      <c r="B117" s="207"/>
      <c r="C117" s="214"/>
      <c r="D117" s="199"/>
      <c r="E117" s="199"/>
      <c r="F117" s="199"/>
      <c r="G117" s="199"/>
      <c r="H117" s="199"/>
      <c r="I117" s="215"/>
      <c r="J117" s="199"/>
      <c r="K117" s="216"/>
      <c r="L117" s="263"/>
    </row>
    <row r="118" spans="2:12" ht="30" customHeight="1" x14ac:dyDescent="0.2">
      <c r="B118" s="207"/>
      <c r="C118" s="214"/>
      <c r="D118" s="199"/>
      <c r="E118" s="199"/>
      <c r="F118" s="199"/>
      <c r="G118" s="199"/>
      <c r="H118" s="199"/>
      <c r="I118" s="215"/>
      <c r="J118" s="199"/>
      <c r="K118" s="216"/>
      <c r="L118" s="263"/>
    </row>
    <row r="119" spans="2:12" ht="30" customHeight="1" x14ac:dyDescent="0.2">
      <c r="B119" s="207"/>
      <c r="C119" s="214"/>
      <c r="D119" s="199"/>
      <c r="E119" s="199"/>
      <c r="F119" s="199"/>
      <c r="G119" s="199"/>
      <c r="H119" s="199"/>
      <c r="I119" s="215"/>
      <c r="J119" s="199"/>
      <c r="K119" s="216"/>
      <c r="L119" s="263"/>
    </row>
    <row r="120" spans="2:12" ht="30" customHeight="1" x14ac:dyDescent="0.2">
      <c r="B120" s="207"/>
      <c r="C120" s="214"/>
      <c r="D120" s="199"/>
      <c r="E120" s="199"/>
      <c r="F120" s="199"/>
      <c r="G120" s="199"/>
      <c r="H120" s="199"/>
      <c r="I120" s="215"/>
      <c r="J120" s="199"/>
      <c r="K120" s="216"/>
      <c r="L120" s="263"/>
    </row>
    <row r="121" spans="2:12" ht="30" customHeight="1" x14ac:dyDescent="0.2">
      <c r="B121" s="207"/>
      <c r="C121" s="214"/>
      <c r="D121" s="199"/>
      <c r="E121" s="199"/>
      <c r="F121" s="199"/>
      <c r="G121" s="199"/>
      <c r="H121" s="199"/>
      <c r="I121" s="215"/>
      <c r="J121" s="199"/>
      <c r="K121" s="216"/>
      <c r="L121" s="263"/>
    </row>
    <row r="122" spans="2:12" ht="30" customHeight="1" x14ac:dyDescent="0.2">
      <c r="B122" s="207"/>
      <c r="C122" s="214"/>
      <c r="D122" s="199"/>
      <c r="E122" s="199"/>
      <c r="F122" s="199"/>
      <c r="G122" s="199"/>
      <c r="H122" s="199"/>
      <c r="I122" s="215"/>
      <c r="J122" s="199"/>
      <c r="K122" s="216"/>
      <c r="L122" s="263"/>
    </row>
    <row r="123" spans="2:12" ht="30" customHeight="1" x14ac:dyDescent="0.2">
      <c r="B123" s="207"/>
      <c r="C123" s="214"/>
      <c r="D123" s="199"/>
      <c r="E123" s="199"/>
      <c r="F123" s="199"/>
      <c r="G123" s="199"/>
      <c r="H123" s="199"/>
      <c r="I123" s="215"/>
      <c r="J123" s="199"/>
      <c r="K123" s="216"/>
      <c r="L123" s="263"/>
    </row>
    <row r="124" spans="2:12" ht="30" customHeight="1" x14ac:dyDescent="0.2">
      <c r="B124" s="207"/>
      <c r="C124" s="214"/>
      <c r="D124" s="199"/>
      <c r="E124" s="199"/>
      <c r="F124" s="199"/>
      <c r="G124" s="199"/>
      <c r="H124" s="199"/>
      <c r="I124" s="215"/>
      <c r="J124" s="199"/>
      <c r="K124" s="216"/>
      <c r="L124" s="263"/>
    </row>
    <row r="125" spans="2:12" ht="30" customHeight="1" x14ac:dyDescent="0.2">
      <c r="B125" s="207"/>
      <c r="C125" s="214"/>
      <c r="D125" s="199"/>
      <c r="E125" s="199"/>
      <c r="F125" s="199"/>
      <c r="G125" s="199"/>
      <c r="H125" s="199"/>
      <c r="I125" s="215"/>
      <c r="J125" s="199"/>
      <c r="K125" s="216"/>
      <c r="L125" s="263"/>
    </row>
    <row r="126" spans="2:12" ht="30" customHeight="1" x14ac:dyDescent="0.2">
      <c r="B126" s="207"/>
      <c r="C126" s="214"/>
      <c r="D126" s="199"/>
      <c r="E126" s="199"/>
      <c r="F126" s="199"/>
      <c r="G126" s="199"/>
      <c r="H126" s="199"/>
      <c r="I126" s="215"/>
      <c r="J126" s="199"/>
      <c r="K126" s="216"/>
      <c r="L126" s="263"/>
    </row>
    <row r="127" spans="2:12" ht="30" customHeight="1" x14ac:dyDescent="0.2">
      <c r="B127" s="207"/>
      <c r="C127" s="214"/>
      <c r="D127" s="199"/>
      <c r="E127" s="199"/>
      <c r="F127" s="199"/>
      <c r="G127" s="199"/>
      <c r="H127" s="199"/>
      <c r="I127" s="215"/>
      <c r="J127" s="199"/>
      <c r="K127" s="216"/>
      <c r="L127" s="263"/>
    </row>
    <row r="128" spans="2:12" ht="30" customHeight="1" x14ac:dyDescent="0.2">
      <c r="B128" s="207"/>
      <c r="C128" s="214"/>
      <c r="D128" s="199"/>
      <c r="E128" s="199"/>
      <c r="F128" s="199"/>
      <c r="G128" s="199"/>
      <c r="H128" s="199"/>
      <c r="I128" s="215"/>
      <c r="J128" s="199"/>
      <c r="K128" s="216"/>
      <c r="L128" s="263"/>
    </row>
    <row r="129" spans="2:12" ht="30" customHeight="1" x14ac:dyDescent="0.2">
      <c r="B129" s="207"/>
      <c r="C129" s="214"/>
      <c r="D129" s="199"/>
      <c r="E129" s="199"/>
      <c r="F129" s="199"/>
      <c r="G129" s="199"/>
      <c r="H129" s="199"/>
      <c r="I129" s="215"/>
      <c r="J129" s="199"/>
      <c r="K129" s="216"/>
      <c r="L129" s="263"/>
    </row>
    <row r="130" spans="2:12" ht="30" customHeight="1" x14ac:dyDescent="0.2">
      <c r="B130" s="207"/>
      <c r="C130" s="214"/>
      <c r="D130" s="199"/>
      <c r="E130" s="199"/>
      <c r="F130" s="199"/>
      <c r="G130" s="199"/>
      <c r="H130" s="199"/>
      <c r="I130" s="215"/>
      <c r="J130" s="199"/>
      <c r="K130" s="216"/>
      <c r="L130" s="263"/>
    </row>
    <row r="131" spans="2:12" ht="30" customHeight="1" x14ac:dyDescent="0.2">
      <c r="B131" s="207"/>
      <c r="C131" s="214"/>
      <c r="D131" s="199"/>
      <c r="E131" s="199"/>
      <c r="F131" s="199"/>
      <c r="G131" s="199"/>
      <c r="H131" s="199"/>
      <c r="I131" s="215"/>
      <c r="J131" s="199"/>
      <c r="K131" s="216"/>
      <c r="L131" s="263"/>
    </row>
    <row r="132" spans="2:12" ht="30" customHeight="1" x14ac:dyDescent="0.2">
      <c r="B132" s="207"/>
      <c r="C132" s="214"/>
      <c r="D132" s="199"/>
      <c r="E132" s="199"/>
      <c r="F132" s="199"/>
      <c r="G132" s="199"/>
      <c r="H132" s="199"/>
      <c r="I132" s="215"/>
      <c r="J132" s="199"/>
      <c r="K132" s="216"/>
      <c r="L132" s="263"/>
    </row>
    <row r="133" spans="2:12" ht="30" customHeight="1" x14ac:dyDescent="0.2">
      <c r="B133" s="207"/>
      <c r="C133" s="214"/>
      <c r="D133" s="199"/>
      <c r="E133" s="199"/>
      <c r="F133" s="199"/>
      <c r="G133" s="199"/>
      <c r="H133" s="199"/>
      <c r="I133" s="215"/>
      <c r="J133" s="199"/>
      <c r="K133" s="216"/>
      <c r="L133" s="263"/>
    </row>
    <row r="134" spans="2:12" ht="30" customHeight="1" x14ac:dyDescent="0.2">
      <c r="B134" s="207"/>
      <c r="C134" s="214"/>
      <c r="D134" s="199"/>
      <c r="E134" s="199"/>
      <c r="F134" s="199"/>
      <c r="G134" s="199"/>
      <c r="H134" s="199"/>
      <c r="I134" s="215"/>
      <c r="J134" s="199"/>
      <c r="K134" s="216"/>
      <c r="L134" s="263"/>
    </row>
    <row r="135" spans="2:12" ht="30" customHeight="1" x14ac:dyDescent="0.2">
      <c r="B135" s="207"/>
      <c r="C135" s="214"/>
      <c r="D135" s="199"/>
      <c r="E135" s="199"/>
      <c r="F135" s="199"/>
      <c r="G135" s="199"/>
      <c r="H135" s="199"/>
      <c r="I135" s="215"/>
      <c r="J135" s="199"/>
      <c r="K135" s="216"/>
      <c r="L135" s="263"/>
    </row>
    <row r="136" spans="2:12" ht="30" customHeight="1" x14ac:dyDescent="0.2">
      <c r="B136" s="207"/>
      <c r="C136" s="214"/>
      <c r="D136" s="199"/>
      <c r="E136" s="199"/>
      <c r="F136" s="199"/>
      <c r="G136" s="199"/>
      <c r="H136" s="199"/>
      <c r="I136" s="215"/>
      <c r="J136" s="199"/>
      <c r="K136" s="216"/>
      <c r="L136" s="263"/>
    </row>
    <row r="137" spans="2:12" ht="30" customHeight="1" x14ac:dyDescent="0.2">
      <c r="B137" s="207"/>
      <c r="C137" s="214"/>
      <c r="D137" s="199"/>
      <c r="E137" s="199"/>
      <c r="F137" s="199"/>
      <c r="G137" s="199"/>
      <c r="H137" s="199"/>
      <c r="I137" s="215"/>
      <c r="J137" s="199"/>
      <c r="K137" s="216"/>
      <c r="L137" s="263"/>
    </row>
    <row r="138" spans="2:12" ht="30" customHeight="1" x14ac:dyDescent="0.2">
      <c r="B138" s="207"/>
      <c r="C138" s="214"/>
      <c r="D138" s="199"/>
      <c r="E138" s="199"/>
      <c r="F138" s="199"/>
      <c r="G138" s="199"/>
      <c r="H138" s="199"/>
      <c r="I138" s="215"/>
      <c r="J138" s="199"/>
      <c r="K138" s="216"/>
      <c r="L138" s="263"/>
    </row>
    <row r="139" spans="2:12" ht="30" customHeight="1" x14ac:dyDescent="0.2">
      <c r="B139" s="207"/>
      <c r="C139" s="214"/>
      <c r="D139" s="199"/>
      <c r="E139" s="199"/>
      <c r="F139" s="199"/>
      <c r="G139" s="199"/>
      <c r="H139" s="199"/>
      <c r="I139" s="215"/>
      <c r="J139" s="199"/>
      <c r="K139" s="216"/>
      <c r="L139" s="263"/>
    </row>
    <row r="140" spans="2:12" ht="30" customHeight="1" x14ac:dyDescent="0.2">
      <c r="B140" s="207"/>
      <c r="C140" s="214"/>
      <c r="D140" s="199"/>
      <c r="E140" s="199"/>
      <c r="F140" s="199"/>
      <c r="G140" s="199"/>
      <c r="H140" s="199"/>
      <c r="I140" s="215"/>
      <c r="J140" s="199"/>
      <c r="K140" s="216"/>
      <c r="L140" s="263"/>
    </row>
    <row r="141" spans="2:12" ht="30" customHeight="1" x14ac:dyDescent="0.2">
      <c r="B141" s="207"/>
      <c r="C141" s="214"/>
      <c r="D141" s="199"/>
      <c r="E141" s="199"/>
      <c r="F141" s="199"/>
      <c r="G141" s="199"/>
      <c r="H141" s="199"/>
      <c r="I141" s="215"/>
      <c r="J141" s="199"/>
      <c r="K141" s="216"/>
      <c r="L141" s="263"/>
    </row>
    <row r="142" spans="2:12" ht="30" customHeight="1" x14ac:dyDescent="0.2">
      <c r="B142" s="207"/>
      <c r="C142" s="214"/>
      <c r="D142" s="199"/>
      <c r="E142" s="199"/>
      <c r="F142" s="199"/>
      <c r="G142" s="199"/>
      <c r="H142" s="199"/>
      <c r="I142" s="215"/>
      <c r="J142" s="199"/>
      <c r="K142" s="216"/>
      <c r="L142" s="263"/>
    </row>
    <row r="143" spans="2:12" ht="30" customHeight="1" x14ac:dyDescent="0.2">
      <c r="B143" s="207"/>
      <c r="C143" s="214"/>
      <c r="D143" s="199"/>
      <c r="E143" s="199"/>
      <c r="F143" s="199"/>
      <c r="G143" s="199"/>
      <c r="H143" s="199"/>
      <c r="I143" s="215"/>
      <c r="J143" s="199"/>
      <c r="K143" s="216"/>
      <c r="L143" s="263"/>
    </row>
    <row r="144" spans="2:12" ht="30" customHeight="1" x14ac:dyDescent="0.2">
      <c r="B144" s="207"/>
      <c r="C144" s="214"/>
      <c r="D144" s="199"/>
      <c r="E144" s="199"/>
      <c r="F144" s="199"/>
      <c r="G144" s="199"/>
      <c r="H144" s="199"/>
      <c r="I144" s="215"/>
      <c r="J144" s="199"/>
      <c r="K144" s="216"/>
      <c r="L144" s="263"/>
    </row>
    <row r="145" spans="2:12" ht="30" customHeight="1" x14ac:dyDescent="0.2">
      <c r="B145" s="207"/>
      <c r="C145" s="214"/>
      <c r="D145" s="199"/>
      <c r="E145" s="199"/>
      <c r="F145" s="199"/>
      <c r="G145" s="199"/>
      <c r="H145" s="199"/>
      <c r="I145" s="215"/>
      <c r="J145" s="199"/>
      <c r="K145" s="216"/>
      <c r="L145" s="263"/>
    </row>
    <row r="146" spans="2:12" ht="30" customHeight="1" x14ac:dyDescent="0.2">
      <c r="B146" s="207"/>
      <c r="C146" s="214"/>
      <c r="D146" s="199"/>
      <c r="E146" s="199"/>
      <c r="F146" s="199"/>
      <c r="G146" s="199"/>
      <c r="H146" s="199"/>
      <c r="I146" s="215"/>
      <c r="J146" s="199"/>
      <c r="K146" s="216"/>
      <c r="L146" s="263"/>
    </row>
    <row r="147" spans="2:12" ht="30" customHeight="1" x14ac:dyDescent="0.2">
      <c r="B147" s="207"/>
      <c r="C147" s="214"/>
      <c r="D147" s="199"/>
      <c r="E147" s="199"/>
      <c r="F147" s="199"/>
      <c r="G147" s="199"/>
      <c r="H147" s="199"/>
      <c r="I147" s="215"/>
      <c r="J147" s="199"/>
      <c r="K147" s="216"/>
      <c r="L147" s="263"/>
    </row>
    <row r="148" spans="2:12" ht="30" customHeight="1" x14ac:dyDescent="0.2">
      <c r="B148" s="207"/>
      <c r="C148" s="214"/>
      <c r="D148" s="199"/>
      <c r="E148" s="199"/>
      <c r="F148" s="199"/>
      <c r="G148" s="199"/>
      <c r="H148" s="199"/>
      <c r="I148" s="215"/>
      <c r="J148" s="199"/>
      <c r="K148" s="216"/>
      <c r="L148" s="263"/>
    </row>
    <row r="149" spans="2:12" ht="30" customHeight="1" x14ac:dyDescent="0.2">
      <c r="B149" s="207"/>
      <c r="C149" s="214"/>
      <c r="D149" s="199"/>
      <c r="E149" s="199"/>
      <c r="F149" s="199"/>
      <c r="G149" s="199"/>
      <c r="H149" s="199"/>
      <c r="I149" s="215"/>
      <c r="J149" s="199"/>
      <c r="K149" s="216"/>
      <c r="L149" s="263"/>
    </row>
    <row r="150" spans="2:12" ht="30" customHeight="1" x14ac:dyDescent="0.2">
      <c r="B150" s="207"/>
      <c r="C150" s="214"/>
      <c r="D150" s="199"/>
      <c r="E150" s="199"/>
      <c r="F150" s="199"/>
      <c r="G150" s="199"/>
      <c r="H150" s="199"/>
      <c r="I150" s="215"/>
      <c r="J150" s="199"/>
      <c r="K150" s="216"/>
      <c r="L150" s="263"/>
    </row>
    <row r="151" spans="2:12" ht="30" customHeight="1" x14ac:dyDescent="0.2">
      <c r="B151" s="207"/>
      <c r="C151" s="214"/>
      <c r="D151" s="199"/>
      <c r="E151" s="199"/>
      <c r="F151" s="199"/>
      <c r="G151" s="199"/>
      <c r="H151" s="199"/>
      <c r="I151" s="215"/>
      <c r="J151" s="199"/>
      <c r="K151" s="216"/>
      <c r="L151" s="263"/>
    </row>
    <row r="152" spans="2:12" ht="30" customHeight="1" x14ac:dyDescent="0.2">
      <c r="B152" s="207"/>
      <c r="C152" s="214"/>
      <c r="D152" s="199"/>
      <c r="E152" s="199"/>
      <c r="F152" s="199"/>
      <c r="G152" s="199"/>
      <c r="H152" s="199"/>
      <c r="I152" s="215"/>
      <c r="J152" s="199"/>
      <c r="K152" s="216"/>
      <c r="L152" s="263"/>
    </row>
    <row r="153" spans="2:12" ht="30" customHeight="1" x14ac:dyDescent="0.2">
      <c r="B153" s="207"/>
      <c r="C153" s="214"/>
      <c r="D153" s="199"/>
      <c r="E153" s="199"/>
      <c r="F153" s="199"/>
      <c r="G153" s="199"/>
      <c r="H153" s="199"/>
      <c r="I153" s="215"/>
      <c r="J153" s="199"/>
      <c r="K153" s="216"/>
      <c r="L153" s="263"/>
    </row>
    <row r="154" spans="2:12" ht="30" customHeight="1" x14ac:dyDescent="0.2">
      <c r="B154" s="207"/>
      <c r="C154" s="214"/>
      <c r="D154" s="199"/>
      <c r="E154" s="199"/>
      <c r="F154" s="199"/>
      <c r="G154" s="199"/>
      <c r="H154" s="199"/>
      <c r="I154" s="215"/>
      <c r="J154" s="199"/>
      <c r="K154" s="216"/>
      <c r="L154" s="263"/>
    </row>
    <row r="155" spans="2:12" ht="30" customHeight="1" x14ac:dyDescent="0.2">
      <c r="B155" s="207"/>
      <c r="C155" s="214"/>
      <c r="D155" s="199"/>
      <c r="E155" s="199"/>
      <c r="F155" s="199"/>
      <c r="G155" s="199"/>
      <c r="H155" s="199"/>
      <c r="I155" s="215"/>
      <c r="J155" s="199"/>
      <c r="K155" s="216"/>
      <c r="L155" s="263"/>
    </row>
    <row r="156" spans="2:12" ht="30" customHeight="1" x14ac:dyDescent="0.2">
      <c r="B156" s="207"/>
      <c r="C156" s="214"/>
      <c r="D156" s="199"/>
      <c r="E156" s="199"/>
      <c r="F156" s="199"/>
      <c r="G156" s="199"/>
      <c r="H156" s="199"/>
      <c r="I156" s="215"/>
      <c r="J156" s="199"/>
      <c r="K156" s="216"/>
      <c r="L156" s="263"/>
    </row>
    <row r="157" spans="2:12" ht="30" customHeight="1" x14ac:dyDescent="0.2">
      <c r="B157" s="207"/>
      <c r="C157" s="214"/>
      <c r="D157" s="199"/>
      <c r="E157" s="199"/>
      <c r="F157" s="199"/>
      <c r="G157" s="199"/>
      <c r="H157" s="199"/>
      <c r="I157" s="215"/>
      <c r="J157" s="199"/>
      <c r="K157" s="216"/>
      <c r="L157" s="263"/>
    </row>
    <row r="158" spans="2:12" ht="30" customHeight="1" x14ac:dyDescent="0.2">
      <c r="B158" s="207"/>
      <c r="C158" s="214"/>
      <c r="D158" s="199"/>
      <c r="E158" s="199"/>
      <c r="F158" s="199"/>
      <c r="G158" s="199"/>
      <c r="H158" s="199"/>
      <c r="I158" s="215"/>
      <c r="J158" s="199"/>
      <c r="K158" s="216"/>
      <c r="L158" s="263"/>
    </row>
    <row r="159" spans="2:12" ht="30" customHeight="1" x14ac:dyDescent="0.2">
      <c r="B159" s="207"/>
      <c r="C159" s="214"/>
      <c r="D159" s="199"/>
      <c r="E159" s="199"/>
      <c r="F159" s="199"/>
      <c r="G159" s="199"/>
      <c r="H159" s="199"/>
      <c r="I159" s="215"/>
      <c r="J159" s="199"/>
      <c r="K159" s="216"/>
      <c r="L159" s="263"/>
    </row>
    <row r="160" spans="2:12" ht="30" customHeight="1" x14ac:dyDescent="0.2">
      <c r="B160" s="207"/>
      <c r="C160" s="214"/>
      <c r="D160" s="199"/>
      <c r="E160" s="199"/>
      <c r="F160" s="199"/>
      <c r="G160" s="199"/>
      <c r="H160" s="199"/>
      <c r="I160" s="215"/>
      <c r="J160" s="199"/>
      <c r="K160" s="216"/>
      <c r="L160" s="263"/>
    </row>
    <row r="161" spans="2:12" ht="30" customHeight="1" x14ac:dyDescent="0.2">
      <c r="B161" s="207"/>
      <c r="C161" s="214"/>
      <c r="D161" s="199"/>
      <c r="E161" s="199"/>
      <c r="F161" s="199"/>
      <c r="G161" s="199"/>
      <c r="H161" s="199"/>
      <c r="I161" s="215"/>
      <c r="J161" s="199"/>
      <c r="K161" s="216"/>
      <c r="L161" s="263"/>
    </row>
    <row r="162" spans="2:12" ht="30" customHeight="1" x14ac:dyDescent="0.2">
      <c r="B162" s="207"/>
      <c r="C162" s="214"/>
      <c r="D162" s="199"/>
      <c r="E162" s="199"/>
      <c r="F162" s="199"/>
      <c r="G162" s="199"/>
      <c r="H162" s="199"/>
      <c r="I162" s="215"/>
      <c r="J162" s="199"/>
      <c r="K162" s="216"/>
      <c r="L162" s="263"/>
    </row>
    <row r="163" spans="2:12" ht="30" customHeight="1" x14ac:dyDescent="0.2">
      <c r="B163" s="207"/>
      <c r="C163" s="214"/>
      <c r="D163" s="199"/>
      <c r="E163" s="199"/>
      <c r="F163" s="199"/>
      <c r="G163" s="199"/>
      <c r="H163" s="199"/>
      <c r="I163" s="215"/>
      <c r="J163" s="199"/>
      <c r="K163" s="216"/>
      <c r="L163" s="263"/>
    </row>
    <row r="164" spans="2:12" ht="30" customHeight="1" x14ac:dyDescent="0.2">
      <c r="B164" s="207"/>
      <c r="C164" s="214"/>
      <c r="D164" s="199"/>
      <c r="E164" s="199"/>
      <c r="F164" s="199"/>
      <c r="G164" s="199"/>
      <c r="H164" s="199"/>
      <c r="I164" s="215"/>
      <c r="J164" s="199"/>
      <c r="K164" s="216"/>
      <c r="L164" s="263"/>
    </row>
    <row r="165" spans="2:12" ht="30" customHeight="1" x14ac:dyDescent="0.2">
      <c r="B165" s="207"/>
      <c r="C165" s="214"/>
      <c r="D165" s="199"/>
      <c r="E165" s="199"/>
      <c r="F165" s="199"/>
      <c r="G165" s="199"/>
      <c r="H165" s="199"/>
      <c r="I165" s="215"/>
      <c r="J165" s="199"/>
      <c r="K165" s="216"/>
      <c r="L165" s="263"/>
    </row>
    <row r="166" spans="2:12" ht="30" customHeight="1" x14ac:dyDescent="0.2">
      <c r="B166" s="207"/>
      <c r="C166" s="214"/>
      <c r="D166" s="199"/>
      <c r="E166" s="199"/>
      <c r="F166" s="199"/>
      <c r="G166" s="199"/>
      <c r="H166" s="199"/>
      <c r="I166" s="215"/>
      <c r="J166" s="199"/>
      <c r="K166" s="216"/>
      <c r="L166" s="263"/>
    </row>
    <row r="167" spans="2:12" ht="30" customHeight="1" x14ac:dyDescent="0.2">
      <c r="B167" s="207"/>
      <c r="C167" s="214"/>
      <c r="D167" s="199"/>
      <c r="E167" s="199"/>
      <c r="F167" s="199"/>
      <c r="G167" s="199"/>
      <c r="H167" s="199"/>
      <c r="I167" s="215"/>
      <c r="J167" s="199"/>
      <c r="K167" s="216"/>
      <c r="L167" s="263"/>
    </row>
    <row r="168" spans="2:12" ht="30" customHeight="1" x14ac:dyDescent="0.2">
      <c r="B168" s="207"/>
      <c r="C168" s="214"/>
      <c r="D168" s="199"/>
      <c r="E168" s="199"/>
      <c r="F168" s="199"/>
      <c r="G168" s="199"/>
      <c r="H168" s="199"/>
      <c r="I168" s="215"/>
      <c r="J168" s="199"/>
      <c r="K168" s="216"/>
      <c r="L168" s="263"/>
    </row>
    <row r="169" spans="2:12" ht="30" customHeight="1" x14ac:dyDescent="0.2">
      <c r="B169" s="207"/>
      <c r="C169" s="214"/>
      <c r="D169" s="199"/>
      <c r="E169" s="199"/>
      <c r="F169" s="199"/>
      <c r="G169" s="199"/>
      <c r="H169" s="199"/>
      <c r="I169" s="215"/>
      <c r="J169" s="199"/>
      <c r="K169" s="216"/>
      <c r="L169" s="263"/>
    </row>
    <row r="170" spans="2:12" ht="30" customHeight="1" x14ac:dyDescent="0.2">
      <c r="B170" s="207"/>
      <c r="C170" s="214"/>
      <c r="D170" s="199"/>
      <c r="E170" s="199"/>
      <c r="F170" s="199"/>
      <c r="G170" s="199"/>
      <c r="H170" s="199"/>
      <c r="I170" s="215"/>
      <c r="J170" s="199"/>
      <c r="K170" s="216"/>
      <c r="L170" s="263"/>
    </row>
    <row r="171" spans="2:12" ht="30" customHeight="1" x14ac:dyDescent="0.2">
      <c r="B171" s="207"/>
      <c r="C171" s="214"/>
      <c r="D171" s="199"/>
      <c r="E171" s="199"/>
      <c r="F171" s="199"/>
      <c r="G171" s="199"/>
      <c r="H171" s="199"/>
      <c r="I171" s="215"/>
      <c r="J171" s="199"/>
      <c r="K171" s="216"/>
      <c r="L171" s="263"/>
    </row>
    <row r="172" spans="2:12" ht="30" customHeight="1" x14ac:dyDescent="0.2">
      <c r="B172" s="207"/>
      <c r="C172" s="214"/>
      <c r="D172" s="199"/>
      <c r="E172" s="199"/>
      <c r="F172" s="199"/>
      <c r="G172" s="199"/>
      <c r="H172" s="199"/>
      <c r="I172" s="215"/>
      <c r="J172" s="199"/>
      <c r="K172" s="216"/>
      <c r="L172" s="263"/>
    </row>
    <row r="173" spans="2:12" ht="30" customHeight="1" x14ac:dyDescent="0.2">
      <c r="B173" s="207"/>
      <c r="C173" s="214"/>
      <c r="D173" s="199"/>
      <c r="E173" s="199"/>
      <c r="F173" s="199"/>
      <c r="G173" s="199"/>
      <c r="H173" s="199"/>
      <c r="I173" s="215"/>
      <c r="J173" s="199"/>
      <c r="K173" s="216"/>
      <c r="L173" s="263"/>
    </row>
    <row r="174" spans="2:12" ht="30" customHeight="1" x14ac:dyDescent="0.2">
      <c r="B174" s="207"/>
      <c r="C174" s="214"/>
      <c r="D174" s="199"/>
      <c r="E174" s="199"/>
      <c r="F174" s="199"/>
      <c r="G174" s="199"/>
      <c r="H174" s="199"/>
      <c r="I174" s="215"/>
      <c r="J174" s="199"/>
      <c r="K174" s="216"/>
      <c r="L174" s="263"/>
    </row>
    <row r="175" spans="2:12" ht="30" customHeight="1" x14ac:dyDescent="0.2">
      <c r="B175" s="207"/>
      <c r="C175" s="214"/>
      <c r="D175" s="199"/>
      <c r="E175" s="199"/>
      <c r="F175" s="199"/>
      <c r="G175" s="199"/>
      <c r="H175" s="199"/>
      <c r="I175" s="215"/>
      <c r="J175" s="199"/>
      <c r="K175" s="216"/>
      <c r="L175" s="263"/>
    </row>
    <row r="176" spans="2:12" ht="30" customHeight="1" x14ac:dyDescent="0.2">
      <c r="B176" s="207"/>
      <c r="C176" s="214"/>
      <c r="D176" s="199"/>
      <c r="E176" s="199"/>
      <c r="F176" s="199"/>
      <c r="G176" s="199"/>
      <c r="H176" s="199"/>
      <c r="I176" s="215"/>
      <c r="J176" s="199"/>
      <c r="K176" s="216"/>
      <c r="L176" s="263"/>
    </row>
    <row r="177" spans="2:12" ht="30" customHeight="1" x14ac:dyDescent="0.2">
      <c r="B177" s="207"/>
      <c r="C177" s="214"/>
      <c r="D177" s="199"/>
      <c r="E177" s="199"/>
      <c r="F177" s="199"/>
      <c r="G177" s="199"/>
      <c r="H177" s="199"/>
      <c r="I177" s="215"/>
      <c r="J177" s="199"/>
      <c r="K177" s="216"/>
      <c r="L177" s="263"/>
    </row>
    <row r="178" spans="2:12" ht="30" customHeight="1" x14ac:dyDescent="0.2">
      <c r="B178" s="207"/>
      <c r="C178" s="214"/>
      <c r="D178" s="199"/>
      <c r="E178" s="199"/>
      <c r="F178" s="199"/>
      <c r="G178" s="199"/>
      <c r="H178" s="199"/>
      <c r="I178" s="215"/>
      <c r="J178" s="199"/>
      <c r="K178" s="216"/>
      <c r="L178" s="263"/>
    </row>
    <row r="179" spans="2:12" ht="30" customHeight="1" x14ac:dyDescent="0.2">
      <c r="B179" s="207"/>
      <c r="C179" s="214"/>
      <c r="D179" s="199"/>
      <c r="E179" s="199"/>
      <c r="F179" s="199"/>
      <c r="G179" s="199"/>
      <c r="H179" s="199"/>
      <c r="I179" s="215"/>
      <c r="J179" s="199"/>
      <c r="K179" s="216"/>
      <c r="L179" s="263"/>
    </row>
    <row r="180" spans="2:12" ht="30" customHeight="1" x14ac:dyDescent="0.2">
      <c r="B180" s="207"/>
      <c r="C180" s="214"/>
      <c r="D180" s="199"/>
      <c r="E180" s="199"/>
      <c r="F180" s="199"/>
      <c r="G180" s="199"/>
      <c r="H180" s="199"/>
      <c r="I180" s="215"/>
      <c r="J180" s="199"/>
      <c r="K180" s="216"/>
      <c r="L180" s="263"/>
    </row>
    <row r="181" spans="2:12" ht="30" customHeight="1" x14ac:dyDescent="0.2">
      <c r="B181" s="207"/>
      <c r="C181" s="214"/>
      <c r="D181" s="199"/>
      <c r="E181" s="199"/>
      <c r="F181" s="199"/>
      <c r="G181" s="199"/>
      <c r="H181" s="199"/>
      <c r="I181" s="215"/>
      <c r="J181" s="199"/>
      <c r="K181" s="216"/>
      <c r="L181" s="263"/>
    </row>
    <row r="182" spans="2:12" ht="30" customHeight="1" x14ac:dyDescent="0.2">
      <c r="B182" s="207"/>
      <c r="C182" s="214"/>
      <c r="D182" s="199"/>
      <c r="E182" s="199"/>
      <c r="F182" s="199"/>
      <c r="G182" s="199"/>
      <c r="H182" s="199"/>
      <c r="I182" s="215"/>
      <c r="J182" s="199"/>
      <c r="K182" s="216"/>
      <c r="L182" s="263"/>
    </row>
    <row r="183" spans="2:12" ht="30" customHeight="1" x14ac:dyDescent="0.2">
      <c r="B183" s="207"/>
      <c r="C183" s="214"/>
      <c r="D183" s="199"/>
      <c r="E183" s="199"/>
      <c r="F183" s="199"/>
      <c r="G183" s="199"/>
      <c r="H183" s="199"/>
      <c r="I183" s="215"/>
      <c r="J183" s="199"/>
      <c r="K183" s="216"/>
      <c r="L183" s="263"/>
    </row>
    <row r="184" spans="2:12" ht="30" customHeight="1" x14ac:dyDescent="0.2">
      <c r="B184" s="207"/>
      <c r="C184" s="214"/>
      <c r="D184" s="199"/>
      <c r="E184" s="199"/>
      <c r="F184" s="199"/>
      <c r="G184" s="199"/>
      <c r="H184" s="199"/>
      <c r="I184" s="215"/>
      <c r="J184" s="199"/>
      <c r="K184" s="216"/>
      <c r="L184" s="263"/>
    </row>
    <row r="185" spans="2:12" ht="30" customHeight="1" x14ac:dyDescent="0.2">
      <c r="B185" s="207"/>
      <c r="C185" s="214"/>
      <c r="D185" s="199"/>
      <c r="E185" s="199"/>
      <c r="F185" s="199"/>
      <c r="G185" s="199"/>
      <c r="H185" s="199"/>
      <c r="I185" s="215"/>
      <c r="J185" s="199"/>
      <c r="K185" s="216"/>
      <c r="L185" s="263"/>
    </row>
    <row r="186" spans="2:12" ht="30" customHeight="1" x14ac:dyDescent="0.2">
      <c r="B186" s="207"/>
      <c r="C186" s="214"/>
      <c r="D186" s="199"/>
      <c r="E186" s="199"/>
      <c r="F186" s="199"/>
      <c r="G186" s="199"/>
      <c r="H186" s="199"/>
      <c r="I186" s="215"/>
      <c r="J186" s="199"/>
      <c r="K186" s="216"/>
      <c r="L186" s="263"/>
    </row>
    <row r="187" spans="2:12" ht="30" customHeight="1" x14ac:dyDescent="0.2">
      <c r="B187" s="207"/>
      <c r="C187" s="214"/>
      <c r="D187" s="199"/>
      <c r="E187" s="199"/>
      <c r="F187" s="199"/>
      <c r="G187" s="199"/>
      <c r="H187" s="199"/>
      <c r="I187" s="215"/>
      <c r="J187" s="199"/>
      <c r="K187" s="216"/>
      <c r="L187" s="263"/>
    </row>
    <row r="188" spans="2:12" ht="30" customHeight="1" x14ac:dyDescent="0.2">
      <c r="B188" s="207"/>
      <c r="C188" s="214"/>
      <c r="D188" s="199"/>
      <c r="E188" s="199"/>
      <c r="F188" s="199"/>
      <c r="G188" s="199"/>
      <c r="H188" s="199"/>
      <c r="I188" s="215"/>
      <c r="J188" s="199"/>
      <c r="K188" s="216"/>
      <c r="L188" s="263"/>
    </row>
    <row r="189" spans="2:12" ht="30" customHeight="1" x14ac:dyDescent="0.2">
      <c r="B189" s="207"/>
      <c r="C189" s="214"/>
      <c r="D189" s="199"/>
      <c r="E189" s="199"/>
      <c r="F189" s="199"/>
      <c r="G189" s="199"/>
      <c r="H189" s="199"/>
      <c r="I189" s="215"/>
      <c r="J189" s="199"/>
      <c r="K189" s="216"/>
      <c r="L189" s="263"/>
    </row>
    <row r="190" spans="2:12" ht="30" customHeight="1" x14ac:dyDescent="0.2">
      <c r="B190" s="207"/>
      <c r="C190" s="214"/>
      <c r="D190" s="199"/>
      <c r="E190" s="199"/>
      <c r="F190" s="199"/>
      <c r="G190" s="199"/>
      <c r="H190" s="199"/>
      <c r="I190" s="215"/>
      <c r="J190" s="199"/>
      <c r="K190" s="216"/>
      <c r="L190" s="263"/>
    </row>
    <row r="191" spans="2:12" ht="30" customHeight="1" x14ac:dyDescent="0.2">
      <c r="B191" s="207"/>
      <c r="C191" s="214"/>
      <c r="D191" s="199"/>
      <c r="E191" s="199"/>
      <c r="F191" s="199"/>
      <c r="G191" s="199"/>
      <c r="H191" s="199"/>
      <c r="I191" s="215"/>
      <c r="J191" s="199"/>
      <c r="K191" s="216"/>
      <c r="L191" s="263"/>
    </row>
    <row r="192" spans="2:12" ht="30" customHeight="1" x14ac:dyDescent="0.2">
      <c r="B192" s="207"/>
      <c r="C192" s="214"/>
      <c r="D192" s="199"/>
      <c r="E192" s="199"/>
      <c r="F192" s="199"/>
      <c r="G192" s="199"/>
      <c r="H192" s="199"/>
      <c r="I192" s="215"/>
      <c r="J192" s="199"/>
      <c r="K192" s="216"/>
      <c r="L192" s="263"/>
    </row>
    <row r="193" spans="2:12" ht="30" customHeight="1" x14ac:dyDescent="0.2">
      <c r="B193" s="207"/>
      <c r="C193" s="214"/>
      <c r="D193" s="199"/>
      <c r="E193" s="199"/>
      <c r="F193" s="199"/>
      <c r="G193" s="199"/>
      <c r="H193" s="199"/>
      <c r="I193" s="215"/>
      <c r="J193" s="199"/>
      <c r="K193" s="216"/>
      <c r="L193" s="263"/>
    </row>
    <row r="194" spans="2:12" ht="30" customHeight="1" x14ac:dyDescent="0.2">
      <c r="B194" s="207"/>
      <c r="C194" s="214"/>
      <c r="D194" s="199"/>
      <c r="E194" s="199"/>
      <c r="F194" s="199"/>
      <c r="G194" s="199"/>
      <c r="H194" s="199"/>
      <c r="I194" s="215"/>
      <c r="J194" s="199"/>
      <c r="K194" s="216"/>
      <c r="L194" s="263"/>
    </row>
    <row r="195" spans="2:12" ht="30" customHeight="1" x14ac:dyDescent="0.2">
      <c r="B195" s="207"/>
      <c r="C195" s="214"/>
      <c r="D195" s="199"/>
      <c r="E195" s="199"/>
      <c r="F195" s="199"/>
      <c r="G195" s="199"/>
      <c r="H195" s="199"/>
      <c r="I195" s="215"/>
      <c r="J195" s="199"/>
      <c r="K195" s="216"/>
      <c r="L195" s="263"/>
    </row>
    <row r="196" spans="2:12" ht="30" customHeight="1" x14ac:dyDescent="0.2">
      <c r="B196" s="207"/>
      <c r="C196" s="214"/>
      <c r="D196" s="199"/>
      <c r="E196" s="199"/>
      <c r="F196" s="199"/>
      <c r="G196" s="199"/>
      <c r="H196" s="199"/>
      <c r="I196" s="215"/>
      <c r="J196" s="199"/>
      <c r="K196" s="216"/>
      <c r="L196" s="263"/>
    </row>
    <row r="197" spans="2:12" ht="30" customHeight="1" x14ac:dyDescent="0.2">
      <c r="B197" s="207"/>
      <c r="C197" s="214"/>
      <c r="D197" s="199"/>
      <c r="E197" s="199"/>
      <c r="F197" s="199"/>
      <c r="G197" s="199"/>
      <c r="H197" s="199"/>
      <c r="I197" s="215"/>
      <c r="J197" s="199"/>
      <c r="K197" s="216"/>
      <c r="L197" s="263"/>
    </row>
    <row r="198" spans="2:12" ht="30" customHeight="1" x14ac:dyDescent="0.2">
      <c r="B198" s="207"/>
      <c r="C198" s="214"/>
      <c r="D198" s="199"/>
      <c r="E198" s="199"/>
      <c r="F198" s="199"/>
      <c r="G198" s="199"/>
      <c r="H198" s="199"/>
      <c r="I198" s="215"/>
      <c r="J198" s="199"/>
      <c r="K198" s="216"/>
      <c r="L198" s="263"/>
    </row>
    <row r="199" spans="2:12" ht="30" customHeight="1" x14ac:dyDescent="0.2">
      <c r="B199" s="207"/>
      <c r="C199" s="214"/>
      <c r="D199" s="199"/>
      <c r="E199" s="199"/>
      <c r="F199" s="199"/>
      <c r="G199" s="199"/>
      <c r="H199" s="199"/>
      <c r="I199" s="215"/>
      <c r="J199" s="199"/>
      <c r="K199" s="216"/>
      <c r="L199" s="263"/>
    </row>
    <row r="200" spans="2:12" ht="30" customHeight="1" x14ac:dyDescent="0.2">
      <c r="B200" s="207"/>
      <c r="C200" s="214"/>
      <c r="D200" s="199"/>
      <c r="E200" s="199"/>
      <c r="F200" s="199"/>
      <c r="G200" s="199"/>
      <c r="H200" s="199"/>
      <c r="I200" s="215"/>
      <c r="J200" s="199"/>
      <c r="K200" s="216"/>
      <c r="L200" s="263"/>
    </row>
    <row r="201" spans="2:12" ht="30" customHeight="1" x14ac:dyDescent="0.2">
      <c r="B201" s="207"/>
      <c r="C201" s="214"/>
      <c r="D201" s="199"/>
      <c r="E201" s="199"/>
      <c r="F201" s="199"/>
      <c r="G201" s="199"/>
      <c r="H201" s="199"/>
      <c r="I201" s="215"/>
      <c r="J201" s="199"/>
      <c r="K201" s="216"/>
      <c r="L201" s="263"/>
    </row>
    <row r="202" spans="2:12" ht="30" customHeight="1" x14ac:dyDescent="0.2">
      <c r="B202" s="207"/>
      <c r="C202" s="214"/>
      <c r="D202" s="199"/>
      <c r="E202" s="199"/>
      <c r="F202" s="199"/>
      <c r="G202" s="199"/>
      <c r="H202" s="199"/>
      <c r="I202" s="215"/>
      <c r="J202" s="199"/>
      <c r="K202" s="216"/>
      <c r="L202" s="263"/>
    </row>
    <row r="203" spans="2:12" ht="30" customHeight="1" x14ac:dyDescent="0.2">
      <c r="B203" s="207"/>
      <c r="C203" s="214"/>
      <c r="D203" s="199"/>
      <c r="E203" s="199"/>
      <c r="F203" s="199"/>
      <c r="G203" s="199"/>
      <c r="H203" s="199"/>
      <c r="I203" s="215"/>
      <c r="J203" s="199"/>
      <c r="K203" s="216"/>
      <c r="L203" s="263"/>
    </row>
    <row r="204" spans="2:12" ht="30" customHeight="1" x14ac:dyDescent="0.2">
      <c r="B204" s="207"/>
      <c r="C204" s="214"/>
      <c r="D204" s="199"/>
      <c r="E204" s="199"/>
      <c r="F204" s="199"/>
      <c r="G204" s="199"/>
      <c r="H204" s="199"/>
      <c r="I204" s="215"/>
      <c r="J204" s="199"/>
      <c r="K204" s="216"/>
      <c r="L204" s="263"/>
    </row>
    <row r="205" spans="2:12" ht="30" customHeight="1" x14ac:dyDescent="0.2">
      <c r="B205" s="207"/>
      <c r="C205" s="214"/>
      <c r="D205" s="199"/>
      <c r="E205" s="199"/>
      <c r="F205" s="199"/>
      <c r="G205" s="199"/>
      <c r="H205" s="199"/>
      <c r="I205" s="215"/>
      <c r="J205" s="199"/>
      <c r="K205" s="216"/>
      <c r="L205" s="263"/>
    </row>
    <row r="206" spans="2:12" ht="30" customHeight="1" x14ac:dyDescent="0.2">
      <c r="B206" s="207"/>
      <c r="C206" s="214"/>
      <c r="D206" s="199"/>
      <c r="E206" s="199"/>
      <c r="F206" s="199"/>
      <c r="G206" s="199"/>
      <c r="H206" s="199"/>
      <c r="I206" s="215"/>
      <c r="J206" s="199"/>
      <c r="K206" s="216"/>
      <c r="L206" s="263"/>
    </row>
    <row r="207" spans="2:12" ht="30" customHeight="1" x14ac:dyDescent="0.2">
      <c r="B207" s="207"/>
      <c r="C207" s="214"/>
      <c r="D207" s="199"/>
      <c r="E207" s="199"/>
      <c r="F207" s="199"/>
      <c r="G207" s="199"/>
      <c r="H207" s="199"/>
      <c r="I207" s="215"/>
      <c r="J207" s="199"/>
      <c r="K207" s="216"/>
      <c r="L207" s="263"/>
    </row>
    <row r="208" spans="2:12" ht="30" customHeight="1" x14ac:dyDescent="0.2">
      <c r="B208" s="207"/>
      <c r="C208" s="214"/>
      <c r="D208" s="199"/>
      <c r="E208" s="199"/>
      <c r="F208" s="199"/>
      <c r="G208" s="199"/>
      <c r="H208" s="199"/>
      <c r="I208" s="215"/>
      <c r="J208" s="199"/>
      <c r="K208" s="216"/>
      <c r="L208" s="263"/>
    </row>
    <row r="209" spans="2:12" ht="30" customHeight="1" x14ac:dyDescent="0.2">
      <c r="B209" s="207"/>
      <c r="C209" s="214"/>
      <c r="D209" s="199"/>
      <c r="E209" s="199"/>
      <c r="F209" s="199"/>
      <c r="G209" s="199"/>
      <c r="H209" s="199"/>
      <c r="I209" s="215"/>
      <c r="J209" s="199"/>
      <c r="K209" s="216"/>
      <c r="L209" s="263"/>
    </row>
    <row r="210" spans="2:12" ht="30" customHeight="1" x14ac:dyDescent="0.2">
      <c r="B210" s="207"/>
      <c r="C210" s="214"/>
      <c r="D210" s="199"/>
      <c r="E210" s="199"/>
      <c r="F210" s="199"/>
      <c r="G210" s="199"/>
      <c r="H210" s="199"/>
      <c r="I210" s="215"/>
      <c r="J210" s="199"/>
      <c r="K210" s="216"/>
      <c r="L210" s="263"/>
    </row>
    <row r="211" spans="2:12" ht="30" customHeight="1" x14ac:dyDescent="0.2">
      <c r="B211" s="207"/>
      <c r="C211" s="214"/>
      <c r="D211" s="199"/>
      <c r="E211" s="199"/>
      <c r="F211" s="199"/>
      <c r="G211" s="199"/>
      <c r="H211" s="199"/>
      <c r="I211" s="215"/>
      <c r="J211" s="199"/>
      <c r="K211" s="216"/>
      <c r="L211" s="263"/>
    </row>
    <row r="212" spans="2:12" ht="30" customHeight="1" x14ac:dyDescent="0.2">
      <c r="B212" s="207"/>
      <c r="C212" s="214"/>
      <c r="D212" s="199"/>
      <c r="E212" s="199"/>
      <c r="F212" s="199"/>
      <c r="G212" s="199"/>
      <c r="H212" s="199"/>
      <c r="I212" s="215"/>
      <c r="J212" s="199"/>
      <c r="K212" s="216"/>
      <c r="L212" s="263"/>
    </row>
    <row r="213" spans="2:12" ht="30" customHeight="1" x14ac:dyDescent="0.2">
      <c r="B213" s="207"/>
      <c r="C213" s="214"/>
      <c r="D213" s="199"/>
      <c r="E213" s="199"/>
      <c r="F213" s="199"/>
      <c r="G213" s="199"/>
      <c r="H213" s="199"/>
      <c r="I213" s="215"/>
      <c r="J213" s="199"/>
      <c r="K213" s="216"/>
      <c r="L213" s="263"/>
    </row>
    <row r="214" spans="2:12" ht="30" customHeight="1" x14ac:dyDescent="0.2">
      <c r="B214" s="207"/>
      <c r="C214" s="214"/>
      <c r="D214" s="199"/>
      <c r="E214" s="199"/>
      <c r="F214" s="199"/>
      <c r="G214" s="199"/>
      <c r="H214" s="199"/>
      <c r="I214" s="215"/>
      <c r="J214" s="199"/>
      <c r="K214" s="216"/>
      <c r="L214" s="263"/>
    </row>
    <row r="215" spans="2:12" ht="30" customHeight="1" x14ac:dyDescent="0.2">
      <c r="B215" s="207"/>
      <c r="C215" s="214"/>
      <c r="D215" s="199"/>
      <c r="E215" s="199"/>
      <c r="F215" s="199"/>
      <c r="G215" s="199"/>
      <c r="H215" s="199"/>
      <c r="I215" s="215"/>
      <c r="J215" s="199"/>
      <c r="K215" s="216"/>
      <c r="L215" s="263"/>
    </row>
    <row r="216" spans="2:12" ht="30" customHeight="1" x14ac:dyDescent="0.2">
      <c r="B216" s="207"/>
      <c r="C216" s="214"/>
      <c r="D216" s="199"/>
      <c r="E216" s="199"/>
      <c r="F216" s="199"/>
      <c r="G216" s="199"/>
      <c r="H216" s="199"/>
      <c r="I216" s="215"/>
      <c r="J216" s="199"/>
      <c r="K216" s="216"/>
      <c r="L216" s="263"/>
    </row>
    <row r="217" spans="2:12" ht="30" customHeight="1" x14ac:dyDescent="0.2">
      <c r="B217" s="207"/>
      <c r="C217" s="214"/>
      <c r="D217" s="199"/>
      <c r="E217" s="199"/>
      <c r="F217" s="199"/>
      <c r="G217" s="199"/>
      <c r="H217" s="199"/>
      <c r="I217" s="215"/>
      <c r="J217" s="199"/>
      <c r="K217" s="216"/>
      <c r="L217" s="263"/>
    </row>
    <row r="218" spans="2:12" ht="30" customHeight="1" x14ac:dyDescent="0.2">
      <c r="B218" s="207"/>
      <c r="C218" s="214"/>
      <c r="D218" s="199"/>
      <c r="E218" s="199"/>
      <c r="F218" s="199"/>
      <c r="G218" s="199"/>
      <c r="H218" s="199"/>
      <c r="I218" s="215"/>
      <c r="J218" s="199"/>
      <c r="K218" s="216"/>
      <c r="L218" s="263"/>
    </row>
    <row r="219" spans="2:12" ht="30" customHeight="1" x14ac:dyDescent="0.2">
      <c r="B219" s="207"/>
      <c r="C219" s="214"/>
      <c r="D219" s="199"/>
      <c r="E219" s="199"/>
      <c r="F219" s="199"/>
      <c r="G219" s="199"/>
      <c r="H219" s="199"/>
      <c r="I219" s="215"/>
      <c r="J219" s="199"/>
      <c r="K219" s="216"/>
      <c r="L219" s="263"/>
    </row>
    <row r="220" spans="2:12" ht="30" customHeight="1" x14ac:dyDescent="0.2">
      <c r="B220" s="207"/>
      <c r="C220" s="214"/>
      <c r="D220" s="199"/>
      <c r="E220" s="199"/>
      <c r="F220" s="199"/>
      <c r="G220" s="199"/>
      <c r="H220" s="199"/>
      <c r="I220" s="215"/>
      <c r="J220" s="199"/>
      <c r="K220" s="216"/>
      <c r="L220" s="263"/>
    </row>
    <row r="221" spans="2:12" ht="30" customHeight="1" x14ac:dyDescent="0.2">
      <c r="B221" s="207"/>
      <c r="C221" s="214"/>
      <c r="D221" s="199"/>
      <c r="E221" s="199"/>
      <c r="F221" s="199"/>
      <c r="G221" s="199"/>
      <c r="H221" s="199"/>
      <c r="I221" s="215"/>
      <c r="J221" s="199"/>
      <c r="K221" s="216"/>
      <c r="L221" s="263"/>
    </row>
    <row r="222" spans="2:12" ht="30" customHeight="1" x14ac:dyDescent="0.2">
      <c r="B222" s="207"/>
      <c r="C222" s="214"/>
      <c r="D222" s="199"/>
      <c r="E222" s="199"/>
      <c r="F222" s="199"/>
      <c r="G222" s="199"/>
      <c r="H222" s="199"/>
      <c r="I222" s="215"/>
      <c r="J222" s="199"/>
      <c r="K222" s="216"/>
      <c r="L222" s="263"/>
    </row>
    <row r="223" spans="2:12" ht="30" customHeight="1" x14ac:dyDescent="0.2">
      <c r="B223" s="207"/>
      <c r="C223" s="214"/>
      <c r="D223" s="199"/>
      <c r="E223" s="199"/>
      <c r="F223" s="199"/>
      <c r="G223" s="199"/>
      <c r="H223" s="199"/>
      <c r="I223" s="215"/>
      <c r="J223" s="199"/>
      <c r="K223" s="216"/>
      <c r="L223" s="263"/>
    </row>
    <row r="224" spans="2:12" ht="30" customHeight="1" x14ac:dyDescent="0.2">
      <c r="B224" s="207"/>
      <c r="C224" s="214"/>
      <c r="D224" s="199"/>
      <c r="E224" s="199"/>
      <c r="F224" s="199"/>
      <c r="G224" s="199"/>
      <c r="H224" s="199"/>
      <c r="I224" s="215"/>
      <c r="J224" s="199"/>
      <c r="K224" s="216"/>
      <c r="L224" s="263"/>
    </row>
    <row r="225" spans="2:12" ht="30" customHeight="1" x14ac:dyDescent="0.2">
      <c r="B225" s="207"/>
      <c r="C225" s="214"/>
      <c r="D225" s="199"/>
      <c r="E225" s="199"/>
      <c r="F225" s="199"/>
      <c r="G225" s="199"/>
      <c r="H225" s="199"/>
      <c r="I225" s="215"/>
      <c r="J225" s="199"/>
      <c r="K225" s="216"/>
      <c r="L225" s="263"/>
    </row>
    <row r="226" spans="2:12" ht="30" customHeight="1" x14ac:dyDescent="0.2">
      <c r="B226" s="207"/>
      <c r="C226" s="214"/>
      <c r="D226" s="199"/>
      <c r="E226" s="199"/>
      <c r="F226" s="199"/>
      <c r="G226" s="199"/>
      <c r="H226" s="199"/>
      <c r="I226" s="215"/>
      <c r="J226" s="199"/>
      <c r="K226" s="216"/>
      <c r="L226" s="263"/>
    </row>
    <row r="227" spans="2:12" ht="30" customHeight="1" x14ac:dyDescent="0.2">
      <c r="B227" s="207"/>
      <c r="C227" s="214"/>
      <c r="D227" s="199"/>
      <c r="E227" s="199"/>
      <c r="F227" s="199"/>
      <c r="G227" s="199"/>
      <c r="H227" s="199"/>
      <c r="I227" s="215"/>
      <c r="J227" s="199"/>
      <c r="K227" s="216"/>
      <c r="L227" s="263"/>
    </row>
    <row r="228" spans="2:12" ht="30" customHeight="1" x14ac:dyDescent="0.2">
      <c r="B228" s="207"/>
      <c r="C228" s="214"/>
      <c r="D228" s="199"/>
      <c r="E228" s="199"/>
      <c r="F228" s="199"/>
      <c r="G228" s="199"/>
      <c r="H228" s="199"/>
      <c r="I228" s="215"/>
      <c r="J228" s="199"/>
      <c r="K228" s="216"/>
      <c r="L228" s="263"/>
    </row>
    <row r="229" spans="2:12" ht="30" customHeight="1" x14ac:dyDescent="0.2">
      <c r="B229" s="207"/>
      <c r="C229" s="214"/>
      <c r="D229" s="199"/>
      <c r="E229" s="199"/>
      <c r="F229" s="199"/>
      <c r="G229" s="199"/>
      <c r="H229" s="199"/>
      <c r="I229" s="215"/>
      <c r="J229" s="199"/>
      <c r="K229" s="216"/>
      <c r="L229" s="263"/>
    </row>
    <row r="230" spans="2:12" ht="30" customHeight="1" x14ac:dyDescent="0.2">
      <c r="B230" s="207"/>
      <c r="C230" s="214"/>
      <c r="D230" s="199"/>
      <c r="E230" s="199"/>
      <c r="F230" s="199"/>
      <c r="G230" s="199"/>
      <c r="H230" s="199"/>
      <c r="I230" s="215"/>
      <c r="J230" s="199"/>
      <c r="K230" s="216"/>
      <c r="L230" s="263"/>
    </row>
    <row r="231" spans="2:12" ht="30" customHeight="1" x14ac:dyDescent="0.2">
      <c r="B231" s="207"/>
      <c r="C231" s="214"/>
      <c r="D231" s="199"/>
      <c r="E231" s="199"/>
      <c r="F231" s="199"/>
      <c r="G231" s="199"/>
      <c r="H231" s="199"/>
      <c r="I231" s="215"/>
      <c r="J231" s="199"/>
      <c r="K231" s="216"/>
      <c r="L231" s="263"/>
    </row>
    <row r="232" spans="2:12" ht="30" customHeight="1" x14ac:dyDescent="0.2">
      <c r="B232" s="207"/>
      <c r="C232" s="214"/>
      <c r="D232" s="199"/>
      <c r="E232" s="199"/>
      <c r="F232" s="199"/>
      <c r="G232" s="199"/>
      <c r="H232" s="199"/>
      <c r="I232" s="215"/>
      <c r="J232" s="199"/>
      <c r="K232" s="216"/>
      <c r="L232" s="263"/>
    </row>
    <row r="233" spans="2:12" ht="30" customHeight="1" x14ac:dyDescent="0.2">
      <c r="B233" s="207"/>
      <c r="C233" s="214"/>
      <c r="D233" s="199"/>
      <c r="E233" s="199"/>
      <c r="F233" s="199"/>
      <c r="G233" s="199"/>
      <c r="H233" s="199"/>
      <c r="I233" s="215"/>
      <c r="J233" s="199"/>
      <c r="K233" s="216"/>
      <c r="L233" s="263"/>
    </row>
    <row r="234" spans="2:12" ht="30" customHeight="1" x14ac:dyDescent="0.2">
      <c r="B234" s="207"/>
      <c r="C234" s="214"/>
      <c r="D234" s="199"/>
      <c r="E234" s="199"/>
      <c r="F234" s="199"/>
      <c r="G234" s="199"/>
      <c r="H234" s="199"/>
      <c r="I234" s="215"/>
      <c r="J234" s="199"/>
      <c r="K234" s="216"/>
      <c r="L234" s="263"/>
    </row>
    <row r="235" spans="2:12" ht="30" customHeight="1" x14ac:dyDescent="0.2">
      <c r="B235" s="207"/>
      <c r="C235" s="214"/>
      <c r="D235" s="199"/>
      <c r="E235" s="199"/>
      <c r="F235" s="199"/>
      <c r="G235" s="199"/>
      <c r="H235" s="199"/>
      <c r="I235" s="215"/>
      <c r="J235" s="199"/>
      <c r="K235" s="216"/>
      <c r="L235" s="263"/>
    </row>
    <row r="236" spans="2:12" ht="30" customHeight="1" x14ac:dyDescent="0.2">
      <c r="B236" s="207"/>
      <c r="C236" s="214"/>
      <c r="D236" s="199"/>
      <c r="E236" s="199"/>
      <c r="F236" s="199"/>
      <c r="G236" s="199"/>
      <c r="H236" s="199"/>
      <c r="I236" s="215"/>
      <c r="J236" s="199"/>
      <c r="K236" s="216"/>
      <c r="L236" s="263"/>
    </row>
    <row r="237" spans="2:12" ht="30" customHeight="1" x14ac:dyDescent="0.2">
      <c r="B237" s="207"/>
      <c r="C237" s="214"/>
      <c r="D237" s="199"/>
      <c r="E237" s="199"/>
      <c r="F237" s="199"/>
      <c r="G237" s="199"/>
      <c r="H237" s="199"/>
      <c r="I237" s="215"/>
      <c r="J237" s="199"/>
      <c r="K237" s="216"/>
      <c r="L237" s="263"/>
    </row>
    <row r="238" spans="2:12" ht="30" customHeight="1" x14ac:dyDescent="0.2">
      <c r="B238" s="207"/>
      <c r="C238" s="214"/>
      <c r="D238" s="199"/>
      <c r="E238" s="199"/>
      <c r="F238" s="199"/>
      <c r="G238" s="199"/>
      <c r="H238" s="199"/>
      <c r="I238" s="215"/>
      <c r="J238" s="199"/>
      <c r="K238" s="216"/>
      <c r="L238" s="263"/>
    </row>
    <row r="239" spans="2:12" ht="30" customHeight="1" x14ac:dyDescent="0.2">
      <c r="B239" s="207"/>
      <c r="C239" s="214"/>
      <c r="D239" s="199"/>
      <c r="E239" s="199"/>
      <c r="F239" s="199"/>
      <c r="G239" s="199"/>
      <c r="H239" s="199"/>
      <c r="I239" s="215"/>
      <c r="J239" s="199"/>
      <c r="K239" s="216"/>
      <c r="L239" s="263"/>
    </row>
    <row r="240" spans="2:12" ht="30" customHeight="1" x14ac:dyDescent="0.2">
      <c r="B240" s="207"/>
      <c r="C240" s="214"/>
      <c r="D240" s="199"/>
      <c r="E240" s="199"/>
      <c r="F240" s="199"/>
      <c r="G240" s="199"/>
      <c r="H240" s="199"/>
      <c r="I240" s="215"/>
      <c r="J240" s="199"/>
      <c r="K240" s="216"/>
      <c r="L240" s="263"/>
    </row>
    <row r="241" spans="2:12" ht="30" customHeight="1" x14ac:dyDescent="0.2">
      <c r="B241" s="207"/>
      <c r="C241" s="214"/>
      <c r="D241" s="199"/>
      <c r="E241" s="199"/>
      <c r="F241" s="199"/>
      <c r="G241" s="199"/>
      <c r="H241" s="199"/>
      <c r="I241" s="215"/>
      <c r="J241" s="199"/>
      <c r="K241" s="216"/>
      <c r="L241" s="263"/>
    </row>
    <row r="242" spans="2:12" ht="30" customHeight="1" x14ac:dyDescent="0.2">
      <c r="B242" s="207"/>
      <c r="C242" s="214"/>
      <c r="D242" s="199"/>
      <c r="E242" s="199"/>
      <c r="F242" s="199"/>
      <c r="G242" s="199"/>
      <c r="H242" s="199"/>
      <c r="I242" s="215"/>
      <c r="J242" s="199"/>
      <c r="K242" s="216"/>
      <c r="L242" s="263"/>
    </row>
    <row r="243" spans="2:12" ht="30" customHeight="1" x14ac:dyDescent="0.2">
      <c r="B243" s="207"/>
      <c r="C243" s="214"/>
      <c r="D243" s="199"/>
      <c r="E243" s="199"/>
      <c r="F243" s="199"/>
      <c r="G243" s="199"/>
      <c r="H243" s="199"/>
      <c r="I243" s="215"/>
      <c r="J243" s="199"/>
      <c r="K243" s="216"/>
      <c r="L243" s="263"/>
    </row>
    <row r="244" spans="2:12" ht="30" customHeight="1" x14ac:dyDescent="0.2">
      <c r="B244" s="207"/>
      <c r="C244" s="214"/>
      <c r="D244" s="199"/>
      <c r="E244" s="199"/>
      <c r="F244" s="199"/>
      <c r="G244" s="199"/>
      <c r="H244" s="199"/>
      <c r="I244" s="215"/>
      <c r="J244" s="199"/>
      <c r="K244" s="216"/>
      <c r="L244" s="263"/>
    </row>
    <row r="245" spans="2:12" ht="30" customHeight="1" x14ac:dyDescent="0.2">
      <c r="B245" s="207"/>
      <c r="C245" s="214"/>
      <c r="D245" s="199"/>
      <c r="E245" s="199"/>
      <c r="F245" s="199"/>
      <c r="G245" s="199"/>
      <c r="H245" s="199"/>
      <c r="I245" s="215"/>
      <c r="J245" s="199"/>
      <c r="K245" s="216"/>
      <c r="L245" s="263"/>
    </row>
    <row r="246" spans="2:12" ht="30" customHeight="1" x14ac:dyDescent="0.2">
      <c r="B246" s="207"/>
      <c r="C246" s="214"/>
      <c r="D246" s="199"/>
      <c r="E246" s="199"/>
      <c r="F246" s="199"/>
      <c r="G246" s="199"/>
      <c r="H246" s="199"/>
      <c r="I246" s="215"/>
      <c r="J246" s="199"/>
      <c r="K246" s="216"/>
      <c r="L246" s="263"/>
    </row>
    <row r="247" spans="2:12" ht="30" customHeight="1" x14ac:dyDescent="0.2">
      <c r="B247" s="207"/>
      <c r="C247" s="214"/>
      <c r="D247" s="199"/>
      <c r="E247" s="199"/>
      <c r="F247" s="199"/>
      <c r="G247" s="199"/>
      <c r="H247" s="199"/>
      <c r="I247" s="215"/>
      <c r="J247" s="199"/>
      <c r="K247" s="216"/>
      <c r="L247" s="263"/>
    </row>
    <row r="248" spans="2:12" ht="30" customHeight="1" x14ac:dyDescent="0.2">
      <c r="B248" s="207"/>
      <c r="C248" s="214"/>
      <c r="D248" s="199"/>
      <c r="E248" s="199"/>
      <c r="F248" s="199"/>
      <c r="G248" s="199"/>
      <c r="H248" s="199"/>
      <c r="I248" s="215"/>
      <c r="J248" s="199"/>
      <c r="K248" s="216"/>
      <c r="L248" s="263"/>
    </row>
    <row r="249" spans="2:12" ht="30" customHeight="1" x14ac:dyDescent="0.2">
      <c r="B249" s="207"/>
      <c r="C249" s="214"/>
      <c r="D249" s="199"/>
      <c r="E249" s="199"/>
      <c r="F249" s="199"/>
      <c r="G249" s="199"/>
      <c r="H249" s="199"/>
      <c r="I249" s="215"/>
      <c r="J249" s="199"/>
      <c r="K249" s="216"/>
      <c r="L249" s="263"/>
    </row>
    <row r="250" spans="2:12" ht="30" customHeight="1" x14ac:dyDescent="0.2">
      <c r="B250" s="207"/>
      <c r="C250" s="214"/>
      <c r="D250" s="199"/>
      <c r="E250" s="199"/>
      <c r="F250" s="199"/>
      <c r="G250" s="199"/>
      <c r="H250" s="199"/>
      <c r="I250" s="215"/>
      <c r="J250" s="199"/>
      <c r="K250" s="216"/>
      <c r="L250" s="263"/>
    </row>
    <row r="251" spans="2:12" ht="30" customHeight="1" x14ac:dyDescent="0.2">
      <c r="B251" s="207"/>
      <c r="C251" s="214"/>
      <c r="D251" s="199"/>
      <c r="E251" s="199"/>
      <c r="F251" s="199"/>
      <c r="G251" s="199"/>
      <c r="H251" s="199"/>
      <c r="I251" s="215"/>
      <c r="J251" s="199"/>
      <c r="K251" s="216"/>
      <c r="L251" s="263"/>
    </row>
    <row r="252" spans="2:12" ht="30" customHeight="1" x14ac:dyDescent="0.2">
      <c r="B252" s="207"/>
      <c r="C252" s="214"/>
      <c r="D252" s="199"/>
      <c r="E252" s="199"/>
      <c r="F252" s="199"/>
      <c r="G252" s="199"/>
      <c r="H252" s="199"/>
      <c r="I252" s="215"/>
      <c r="J252" s="199"/>
      <c r="K252" s="216"/>
      <c r="L252" s="263"/>
    </row>
    <row r="253" spans="2:12" ht="30" customHeight="1" x14ac:dyDescent="0.2">
      <c r="B253" s="207"/>
      <c r="C253" s="214"/>
      <c r="D253" s="199"/>
      <c r="E253" s="199"/>
      <c r="F253" s="199"/>
      <c r="G253" s="199"/>
      <c r="H253" s="199"/>
      <c r="I253" s="215"/>
      <c r="J253" s="199"/>
      <c r="K253" s="216"/>
      <c r="L253" s="263"/>
    </row>
    <row r="254" spans="2:12" ht="30" customHeight="1" x14ac:dyDescent="0.2">
      <c r="B254" s="207"/>
      <c r="C254" s="214"/>
      <c r="D254" s="199"/>
      <c r="E254" s="199"/>
      <c r="F254" s="199"/>
      <c r="G254" s="199"/>
      <c r="H254" s="199"/>
      <c r="I254" s="215"/>
      <c r="J254" s="199"/>
      <c r="K254" s="216"/>
      <c r="L254" s="263"/>
    </row>
    <row r="255" spans="2:12" ht="30" customHeight="1" x14ac:dyDescent="0.2">
      <c r="B255" s="207"/>
      <c r="C255" s="214"/>
      <c r="D255" s="199"/>
      <c r="E255" s="199"/>
      <c r="F255" s="199"/>
      <c r="G255" s="199"/>
      <c r="H255" s="199"/>
      <c r="I255" s="215"/>
      <c r="J255" s="199"/>
      <c r="K255" s="216"/>
      <c r="L255" s="263"/>
    </row>
    <row r="256" spans="2:12" ht="30" customHeight="1" x14ac:dyDescent="0.2">
      <c r="B256" s="207"/>
      <c r="C256" s="214"/>
      <c r="D256" s="199"/>
      <c r="E256" s="199"/>
      <c r="F256" s="199"/>
      <c r="G256" s="199"/>
      <c r="H256" s="199"/>
      <c r="I256" s="215"/>
      <c r="J256" s="199"/>
      <c r="K256" s="216"/>
      <c r="L256" s="263"/>
    </row>
    <row r="257" spans="2:12" ht="30" customHeight="1" x14ac:dyDescent="0.2">
      <c r="B257" s="207"/>
      <c r="C257" s="214"/>
      <c r="D257" s="199"/>
      <c r="E257" s="199"/>
      <c r="F257" s="199"/>
      <c r="G257" s="199"/>
      <c r="H257" s="199"/>
      <c r="I257" s="215"/>
      <c r="J257" s="199"/>
      <c r="K257" s="216"/>
      <c r="L257" s="263"/>
    </row>
    <row r="258" spans="2:12" ht="30" customHeight="1" x14ac:dyDescent="0.2">
      <c r="B258" s="207"/>
      <c r="C258" s="214"/>
      <c r="D258" s="199"/>
      <c r="E258" s="199"/>
      <c r="F258" s="199"/>
      <c r="G258" s="199"/>
      <c r="H258" s="199"/>
      <c r="I258" s="215"/>
      <c r="J258" s="199"/>
      <c r="K258" s="216"/>
      <c r="L258" s="263"/>
    </row>
    <row r="259" spans="2:12" ht="30" customHeight="1" x14ac:dyDescent="0.2">
      <c r="B259" s="207"/>
      <c r="C259" s="214"/>
      <c r="D259" s="199"/>
      <c r="E259" s="199"/>
      <c r="F259" s="199"/>
      <c r="G259" s="199"/>
      <c r="H259" s="199"/>
      <c r="I259" s="215"/>
      <c r="J259" s="199"/>
      <c r="K259" s="216"/>
      <c r="L259" s="263"/>
    </row>
    <row r="260" spans="2:12" ht="30" customHeight="1" x14ac:dyDescent="0.2">
      <c r="B260" s="207"/>
      <c r="C260" s="214"/>
      <c r="D260" s="199"/>
      <c r="E260" s="199"/>
      <c r="F260" s="199"/>
      <c r="G260" s="199"/>
      <c r="H260" s="199"/>
      <c r="I260" s="215"/>
      <c r="J260" s="199"/>
      <c r="K260" s="216"/>
      <c r="L260" s="263"/>
    </row>
    <row r="261" spans="2:12" ht="30" customHeight="1" x14ac:dyDescent="0.2">
      <c r="B261" s="207"/>
      <c r="C261" s="214"/>
      <c r="D261" s="199"/>
      <c r="E261" s="199"/>
      <c r="F261" s="199"/>
      <c r="G261" s="199"/>
      <c r="H261" s="199"/>
      <c r="I261" s="215"/>
      <c r="J261" s="199"/>
      <c r="K261" s="216"/>
      <c r="L261" s="263"/>
    </row>
    <row r="262" spans="2:12" ht="30" customHeight="1" x14ac:dyDescent="0.2">
      <c r="B262" s="207"/>
      <c r="C262" s="214"/>
      <c r="D262" s="199"/>
      <c r="E262" s="199"/>
      <c r="F262" s="199"/>
      <c r="G262" s="199"/>
      <c r="H262" s="199"/>
      <c r="I262" s="215"/>
      <c r="J262" s="199"/>
      <c r="K262" s="216"/>
      <c r="L262" s="263"/>
    </row>
    <row r="263" spans="2:12" ht="30" customHeight="1" x14ac:dyDescent="0.2">
      <c r="B263" s="207"/>
      <c r="C263" s="214"/>
      <c r="D263" s="199"/>
      <c r="E263" s="199"/>
      <c r="F263" s="199"/>
      <c r="G263" s="199"/>
      <c r="H263" s="199"/>
      <c r="I263" s="215"/>
      <c r="J263" s="199"/>
      <c r="K263" s="216"/>
      <c r="L263" s="263"/>
    </row>
    <row r="264" spans="2:12" ht="30" customHeight="1" x14ac:dyDescent="0.2">
      <c r="B264" s="207"/>
      <c r="C264" s="214"/>
      <c r="D264" s="199"/>
      <c r="E264" s="199"/>
      <c r="F264" s="199"/>
      <c r="G264" s="199"/>
      <c r="H264" s="199"/>
      <c r="I264" s="215"/>
      <c r="J264" s="199"/>
      <c r="K264" s="216"/>
      <c r="L264" s="263"/>
    </row>
    <row r="265" spans="2:12" ht="30" customHeight="1" x14ac:dyDescent="0.2">
      <c r="B265" s="207"/>
      <c r="C265" s="214"/>
      <c r="D265" s="199"/>
      <c r="E265" s="199"/>
      <c r="F265" s="199"/>
      <c r="G265" s="199"/>
      <c r="H265" s="199"/>
      <c r="I265" s="215"/>
      <c r="J265" s="199"/>
      <c r="K265" s="216"/>
      <c r="L265" s="263"/>
    </row>
    <row r="266" spans="2:12" ht="30" customHeight="1" x14ac:dyDescent="0.2">
      <c r="B266" s="207"/>
      <c r="C266" s="214"/>
      <c r="D266" s="199"/>
      <c r="E266" s="199"/>
      <c r="F266" s="199"/>
      <c r="G266" s="199"/>
      <c r="H266" s="199"/>
      <c r="I266" s="215"/>
      <c r="J266" s="199"/>
      <c r="K266" s="216"/>
      <c r="L266" s="263"/>
    </row>
    <row r="267" spans="2:12" ht="30" customHeight="1" x14ac:dyDescent="0.2">
      <c r="B267" s="207"/>
      <c r="C267" s="214"/>
      <c r="D267" s="199"/>
      <c r="E267" s="199"/>
      <c r="F267" s="199"/>
      <c r="G267" s="199"/>
      <c r="H267" s="199"/>
      <c r="I267" s="215"/>
      <c r="J267" s="199"/>
      <c r="K267" s="216"/>
      <c r="L267" s="263"/>
    </row>
    <row r="268" spans="2:12" ht="30" customHeight="1" x14ac:dyDescent="0.2">
      <c r="B268" s="207"/>
      <c r="C268" s="214"/>
      <c r="D268" s="199"/>
      <c r="E268" s="199"/>
      <c r="F268" s="199"/>
      <c r="G268" s="199"/>
      <c r="H268" s="199"/>
      <c r="I268" s="215"/>
      <c r="J268" s="199"/>
      <c r="K268" s="216"/>
      <c r="L268" s="263"/>
    </row>
    <row r="269" spans="2:12" ht="30" customHeight="1" x14ac:dyDescent="0.2">
      <c r="B269" s="207"/>
      <c r="C269" s="214"/>
      <c r="D269" s="199"/>
      <c r="E269" s="199"/>
      <c r="F269" s="199"/>
      <c r="G269" s="199"/>
      <c r="H269" s="199"/>
      <c r="I269" s="215"/>
      <c r="J269" s="199"/>
      <c r="K269" s="216"/>
      <c r="L269" s="263"/>
    </row>
    <row r="270" spans="2:12" ht="30" customHeight="1" x14ac:dyDescent="0.2">
      <c r="B270" s="207"/>
      <c r="C270" s="214"/>
      <c r="D270" s="199"/>
      <c r="E270" s="199"/>
      <c r="F270" s="199"/>
      <c r="G270" s="199"/>
      <c r="H270" s="199"/>
      <c r="I270" s="215"/>
      <c r="J270" s="199"/>
      <c r="K270" s="216"/>
      <c r="L270" s="263"/>
    </row>
    <row r="271" spans="2:12" ht="30" customHeight="1" x14ac:dyDescent="0.2">
      <c r="B271" s="207"/>
      <c r="C271" s="214"/>
      <c r="D271" s="199"/>
      <c r="E271" s="199"/>
      <c r="F271" s="199"/>
      <c r="G271" s="199"/>
      <c r="H271" s="199"/>
      <c r="I271" s="215"/>
      <c r="J271" s="199"/>
      <c r="K271" s="216"/>
      <c r="L271" s="263"/>
    </row>
    <row r="272" spans="2:12" ht="30" customHeight="1" x14ac:dyDescent="0.2">
      <c r="B272" s="207"/>
      <c r="C272" s="214"/>
      <c r="D272" s="199"/>
      <c r="E272" s="199"/>
      <c r="F272" s="199"/>
      <c r="G272" s="199"/>
      <c r="H272" s="199"/>
      <c r="I272" s="215"/>
      <c r="J272" s="199"/>
      <c r="K272" s="216"/>
      <c r="L272" s="263"/>
    </row>
    <row r="273" spans="2:12" ht="30" customHeight="1" x14ac:dyDescent="0.2">
      <c r="B273" s="207"/>
      <c r="C273" s="214"/>
      <c r="D273" s="199"/>
      <c r="E273" s="199"/>
      <c r="F273" s="199"/>
      <c r="G273" s="199"/>
      <c r="H273" s="199"/>
      <c r="I273" s="215"/>
      <c r="J273" s="199"/>
      <c r="K273" s="216"/>
      <c r="L273" s="263"/>
    </row>
    <row r="274" spans="2:12" ht="30" customHeight="1" x14ac:dyDescent="0.2">
      <c r="B274" s="207"/>
      <c r="C274" s="214"/>
      <c r="D274" s="199"/>
      <c r="E274" s="199"/>
      <c r="F274" s="199"/>
      <c r="G274" s="199"/>
      <c r="H274" s="199"/>
      <c r="I274" s="215"/>
      <c r="J274" s="199"/>
      <c r="K274" s="216"/>
      <c r="L274" s="263"/>
    </row>
    <row r="275" spans="2:12" ht="30" customHeight="1" x14ac:dyDescent="0.2">
      <c r="B275" s="207"/>
      <c r="C275" s="214"/>
      <c r="D275" s="199"/>
      <c r="E275" s="199"/>
      <c r="F275" s="199"/>
      <c r="G275" s="199"/>
      <c r="H275" s="199"/>
      <c r="I275" s="215"/>
      <c r="J275" s="199"/>
      <c r="K275" s="216"/>
      <c r="L275" s="263"/>
    </row>
    <row r="276" spans="2:12" ht="30" customHeight="1" x14ac:dyDescent="0.2">
      <c r="B276" s="207"/>
      <c r="C276" s="214"/>
      <c r="D276" s="199"/>
      <c r="E276" s="199"/>
      <c r="F276" s="199"/>
      <c r="G276" s="199"/>
      <c r="H276" s="199"/>
      <c r="I276" s="215"/>
      <c r="J276" s="199"/>
      <c r="K276" s="216"/>
      <c r="L276" s="263"/>
    </row>
    <row r="277" spans="2:12" ht="30" customHeight="1" x14ac:dyDescent="0.2">
      <c r="B277" s="207"/>
      <c r="C277" s="214"/>
      <c r="D277" s="199"/>
      <c r="E277" s="199"/>
      <c r="F277" s="199"/>
      <c r="G277" s="199"/>
      <c r="H277" s="199"/>
      <c r="I277" s="215"/>
      <c r="J277" s="199"/>
      <c r="K277" s="216"/>
      <c r="L277" s="263"/>
    </row>
    <row r="278" spans="2:12" ht="30" customHeight="1" x14ac:dyDescent="0.2">
      <c r="B278" s="207"/>
      <c r="C278" s="214"/>
      <c r="D278" s="199"/>
      <c r="E278" s="199"/>
      <c r="F278" s="199"/>
      <c r="G278" s="199"/>
      <c r="H278" s="199"/>
      <c r="I278" s="215"/>
      <c r="J278" s="199"/>
      <c r="K278" s="216"/>
      <c r="L278" s="263"/>
    </row>
    <row r="279" spans="2:12" ht="30" customHeight="1" x14ac:dyDescent="0.2">
      <c r="B279" s="207"/>
      <c r="C279" s="214"/>
      <c r="D279" s="199"/>
      <c r="E279" s="199"/>
      <c r="F279" s="199"/>
      <c r="G279" s="199"/>
      <c r="H279" s="199"/>
      <c r="I279" s="215"/>
      <c r="J279" s="199"/>
      <c r="K279" s="216"/>
      <c r="L279" s="263"/>
    </row>
    <row r="280" spans="2:12" ht="30" customHeight="1" x14ac:dyDescent="0.2">
      <c r="B280" s="207"/>
      <c r="C280" s="214"/>
      <c r="D280" s="199"/>
      <c r="E280" s="199"/>
      <c r="F280" s="199"/>
      <c r="G280" s="199"/>
      <c r="H280" s="199"/>
      <c r="I280" s="215"/>
      <c r="J280" s="199"/>
      <c r="K280" s="216"/>
      <c r="L280" s="263"/>
    </row>
    <row r="281" spans="2:12" ht="30" customHeight="1" x14ac:dyDescent="0.2">
      <c r="B281" s="207"/>
      <c r="C281" s="214"/>
      <c r="D281" s="199"/>
      <c r="E281" s="199"/>
      <c r="F281" s="199"/>
      <c r="G281" s="199"/>
      <c r="H281" s="199"/>
      <c r="I281" s="215"/>
      <c r="J281" s="199"/>
      <c r="K281" s="216"/>
      <c r="L281" s="263"/>
    </row>
    <row r="282" spans="2:12" ht="30" customHeight="1" x14ac:dyDescent="0.2">
      <c r="B282" s="207"/>
      <c r="C282" s="214"/>
      <c r="D282" s="199"/>
      <c r="E282" s="199"/>
      <c r="F282" s="199"/>
      <c r="G282" s="199"/>
      <c r="H282" s="199"/>
      <c r="I282" s="215"/>
      <c r="J282" s="199"/>
      <c r="K282" s="216"/>
      <c r="L282" s="263"/>
    </row>
    <row r="283" spans="2:12" ht="30" customHeight="1" x14ac:dyDescent="0.2">
      <c r="B283" s="207"/>
      <c r="C283" s="214"/>
      <c r="D283" s="199"/>
      <c r="E283" s="199"/>
      <c r="F283" s="199"/>
      <c r="G283" s="199"/>
      <c r="H283" s="199"/>
      <c r="I283" s="215"/>
      <c r="J283" s="199"/>
      <c r="K283" s="216"/>
      <c r="L283" s="263"/>
    </row>
    <row r="284" spans="2:12" ht="30" customHeight="1" x14ac:dyDescent="0.2">
      <c r="B284" s="207"/>
      <c r="C284" s="214"/>
      <c r="D284" s="199"/>
      <c r="E284" s="199"/>
      <c r="F284" s="199"/>
      <c r="G284" s="199"/>
      <c r="H284" s="199"/>
      <c r="I284" s="215"/>
      <c r="J284" s="199"/>
      <c r="K284" s="216"/>
      <c r="L284" s="263"/>
    </row>
    <row r="285" spans="2:12" ht="30" customHeight="1" x14ac:dyDescent="0.2">
      <c r="B285" s="207"/>
      <c r="C285" s="214"/>
      <c r="D285" s="199"/>
      <c r="E285" s="199"/>
      <c r="F285" s="199"/>
      <c r="G285" s="199"/>
      <c r="H285" s="199"/>
      <c r="I285" s="215"/>
      <c r="J285" s="199"/>
      <c r="K285" s="216"/>
      <c r="L285" s="263"/>
    </row>
    <row r="286" spans="2:12" ht="30" customHeight="1" x14ac:dyDescent="0.2">
      <c r="B286" s="207"/>
      <c r="C286" s="214"/>
      <c r="D286" s="199"/>
      <c r="E286" s="199"/>
      <c r="F286" s="199"/>
      <c r="G286" s="199"/>
      <c r="H286" s="199"/>
      <c r="I286" s="215"/>
      <c r="J286" s="199"/>
      <c r="K286" s="216"/>
      <c r="L286" s="263"/>
    </row>
    <row r="287" spans="2:12" ht="30" customHeight="1" x14ac:dyDescent="0.2">
      <c r="B287" s="207"/>
      <c r="C287" s="214"/>
      <c r="D287" s="199"/>
      <c r="E287" s="199"/>
      <c r="F287" s="199"/>
      <c r="G287" s="199"/>
      <c r="H287" s="199"/>
      <c r="I287" s="215"/>
      <c r="J287" s="199"/>
      <c r="K287" s="216"/>
      <c r="L287" s="263"/>
    </row>
    <row r="288" spans="2:12" ht="30" customHeight="1" x14ac:dyDescent="0.2">
      <c r="B288" s="207"/>
      <c r="C288" s="214"/>
      <c r="D288" s="199"/>
      <c r="E288" s="199"/>
      <c r="F288" s="199"/>
      <c r="G288" s="199"/>
      <c r="H288" s="199"/>
      <c r="I288" s="215"/>
      <c r="J288" s="199"/>
      <c r="K288" s="216"/>
      <c r="L288" s="263"/>
    </row>
    <row r="289" spans="2:12" ht="30" customHeight="1" x14ac:dyDescent="0.2">
      <c r="B289" s="207"/>
      <c r="C289" s="214"/>
      <c r="D289" s="199"/>
      <c r="E289" s="199"/>
      <c r="F289" s="199"/>
      <c r="G289" s="199"/>
      <c r="H289" s="199"/>
      <c r="I289" s="215"/>
      <c r="J289" s="199"/>
      <c r="K289" s="216"/>
      <c r="L289" s="263"/>
    </row>
    <row r="290" spans="2:12" ht="30" customHeight="1" x14ac:dyDescent="0.2">
      <c r="B290" s="207"/>
      <c r="C290" s="214"/>
      <c r="D290" s="199"/>
      <c r="E290" s="199"/>
      <c r="F290" s="199"/>
      <c r="G290" s="199"/>
      <c r="H290" s="199"/>
      <c r="I290" s="215"/>
      <c r="J290" s="199"/>
      <c r="K290" s="216"/>
      <c r="L290" s="263"/>
    </row>
    <row r="291" spans="2:12" ht="30" customHeight="1" x14ac:dyDescent="0.2">
      <c r="B291" s="207"/>
      <c r="C291" s="214"/>
      <c r="D291" s="199"/>
      <c r="E291" s="199"/>
      <c r="F291" s="199"/>
      <c r="G291" s="199"/>
      <c r="H291" s="199"/>
      <c r="I291" s="215"/>
      <c r="J291" s="199"/>
      <c r="K291" s="216"/>
      <c r="L291" s="263"/>
    </row>
    <row r="292" spans="2:12" ht="30" customHeight="1" x14ac:dyDescent="0.2">
      <c r="B292" s="207"/>
      <c r="C292" s="214"/>
      <c r="D292" s="199"/>
      <c r="E292" s="199"/>
      <c r="F292" s="199"/>
      <c r="G292" s="199"/>
      <c r="H292" s="199"/>
      <c r="I292" s="215"/>
      <c r="J292" s="199"/>
      <c r="K292" s="216"/>
      <c r="L292" s="263"/>
    </row>
    <row r="293" spans="2:12" ht="30" customHeight="1" x14ac:dyDescent="0.2">
      <c r="B293" s="207"/>
      <c r="C293" s="214"/>
      <c r="D293" s="199"/>
      <c r="E293" s="199"/>
      <c r="F293" s="199"/>
      <c r="G293" s="199"/>
      <c r="H293" s="199"/>
      <c r="I293" s="215"/>
      <c r="J293" s="199"/>
      <c r="K293" s="216"/>
      <c r="L293" s="263"/>
    </row>
    <row r="294" spans="2:12" ht="30" customHeight="1" x14ac:dyDescent="0.2">
      <c r="B294" s="207"/>
      <c r="C294" s="214"/>
      <c r="D294" s="199"/>
      <c r="E294" s="199"/>
      <c r="F294" s="199"/>
      <c r="G294" s="199"/>
      <c r="H294" s="199"/>
      <c r="I294" s="215"/>
      <c r="J294" s="199"/>
      <c r="K294" s="216"/>
      <c r="L294" s="263"/>
    </row>
    <row r="295" spans="2:12" ht="30" customHeight="1" x14ac:dyDescent="0.2">
      <c r="B295" s="207"/>
      <c r="C295" s="214"/>
      <c r="D295" s="199"/>
      <c r="E295" s="199"/>
      <c r="F295" s="199"/>
      <c r="G295" s="199"/>
      <c r="H295" s="199"/>
      <c r="I295" s="215"/>
      <c r="J295" s="199"/>
      <c r="K295" s="216"/>
      <c r="L295" s="263"/>
    </row>
    <row r="296" spans="2:12" ht="30" customHeight="1" x14ac:dyDescent="0.2">
      <c r="B296" s="207"/>
      <c r="C296" s="214"/>
      <c r="D296" s="199"/>
      <c r="E296" s="199"/>
      <c r="F296" s="199"/>
      <c r="G296" s="199"/>
      <c r="H296" s="199"/>
      <c r="I296" s="215"/>
      <c r="J296" s="199"/>
      <c r="K296" s="216"/>
      <c r="L296" s="263"/>
    </row>
    <row r="297" spans="2:12" ht="30" customHeight="1" x14ac:dyDescent="0.2">
      <c r="B297" s="207"/>
      <c r="C297" s="214"/>
      <c r="D297" s="199"/>
      <c r="E297" s="199"/>
      <c r="F297" s="199"/>
      <c r="G297" s="199"/>
      <c r="H297" s="199"/>
      <c r="I297" s="215"/>
      <c r="J297" s="199"/>
      <c r="K297" s="216"/>
      <c r="L297" s="263"/>
    </row>
    <row r="298" spans="2:12" ht="30" customHeight="1" x14ac:dyDescent="0.2">
      <c r="B298" s="207"/>
      <c r="C298" s="214"/>
      <c r="D298" s="199"/>
      <c r="E298" s="199"/>
      <c r="F298" s="199"/>
      <c r="G298" s="199"/>
      <c r="H298" s="199"/>
      <c r="I298" s="215"/>
      <c r="J298" s="199"/>
      <c r="K298" s="216"/>
      <c r="L298" s="263"/>
    </row>
    <row r="299" spans="2:12" ht="30" customHeight="1" x14ac:dyDescent="0.2">
      <c r="B299" s="207"/>
      <c r="C299" s="214"/>
      <c r="D299" s="199"/>
      <c r="E299" s="199"/>
      <c r="F299" s="199"/>
      <c r="G299" s="199"/>
      <c r="H299" s="199"/>
      <c r="I299" s="215"/>
      <c r="J299" s="199"/>
      <c r="K299" s="216"/>
      <c r="L299" s="263"/>
    </row>
    <row r="300" spans="2:12" ht="30" customHeight="1" x14ac:dyDescent="0.2">
      <c r="B300" s="207"/>
      <c r="C300" s="214"/>
      <c r="D300" s="199"/>
      <c r="E300" s="199"/>
      <c r="F300" s="199"/>
      <c r="G300" s="199"/>
      <c r="H300" s="199"/>
      <c r="I300" s="215"/>
      <c r="J300" s="199"/>
      <c r="K300" s="216"/>
      <c r="L300" s="263"/>
    </row>
    <row r="301" spans="2:12" ht="30" customHeight="1" x14ac:dyDescent="0.2">
      <c r="B301" s="207"/>
      <c r="C301" s="214"/>
      <c r="D301" s="199"/>
      <c r="E301" s="199"/>
      <c r="F301" s="199"/>
      <c r="G301" s="199"/>
      <c r="H301" s="199"/>
      <c r="I301" s="215"/>
      <c r="J301" s="199"/>
      <c r="K301" s="216"/>
      <c r="L301" s="263"/>
    </row>
    <row r="302" spans="2:12" ht="30" customHeight="1" x14ac:dyDescent="0.2">
      <c r="B302" s="207"/>
      <c r="C302" s="214"/>
      <c r="D302" s="199"/>
      <c r="E302" s="199"/>
      <c r="F302" s="199"/>
      <c r="G302" s="199"/>
      <c r="H302" s="199"/>
      <c r="I302" s="215"/>
      <c r="J302" s="199"/>
      <c r="K302" s="216"/>
      <c r="L302" s="263"/>
    </row>
    <row r="303" spans="2:12" x14ac:dyDescent="0.2">
      <c r="C303" s="217"/>
    </row>
    <row r="304" spans="2:12" x14ac:dyDescent="0.2">
      <c r="C304" s="217"/>
    </row>
  </sheetData>
  <sheetProtection formatCells="0" formatColumns="0" formatRows="0" insertRows="0" deleteRows="0" sort="0" autoFilter="0" pivotTables="0"/>
  <autoFilter ref="B14:L14" xr:uid="{72AAB484-85F2-4748-AACF-FA271D53F238}"/>
  <dataConsolidate/>
  <mergeCells count="3">
    <mergeCell ref="B2:D2"/>
    <mergeCell ref="B3:L3"/>
    <mergeCell ref="J10:K10"/>
  </mergeCells>
  <dataValidations xWindow="161" yWindow="702" count="6">
    <dataValidation type="whole" allowBlank="1" showInputMessage="1" showErrorMessage="1" sqref="J14:K14 J16:K38" xr:uid="{EFA7DA12-4A87-40F8-B8EC-34F1F136766C}">
      <formula1>0</formula1>
      <formula2>1000</formula2>
    </dataValidation>
    <dataValidation type="list" allowBlank="1" showInputMessage="1" showErrorMessage="1" error="Please select option from the drop down list." promptTitle="Select from drop down list" prompt=" " sqref="C15:C302" xr:uid="{DB600FEC-5DA7-4CE1-BD8E-F9E71D4EC517}">
      <formula1>"Food, Drink"</formula1>
    </dataValidation>
    <dataValidation type="list" allowBlank="1" showInputMessage="1" showErrorMessage="1" errorTitle="Select option" error="Please select option from the drop down list." promptTitle="Select from drop down list" prompt=" " sqref="I15:I302" xr:uid="{E457952A-21E2-4A0E-94F2-40BA2CB60B8C}">
      <formula1>"Green, Amber, Red"</formula1>
    </dataValidation>
    <dataValidation type="list" allowBlank="1" showInputMessage="1" showErrorMessage="1" error="Please select option from the drop down list." promptTitle="Select from drop down list" prompt=" " sqref="G15:G302" xr:uid="{876ADE3C-9462-41FD-A44C-C3A780B74509}">
      <formula1>"Yes, No"</formula1>
    </dataValidation>
    <dataValidation type="list" allowBlank="1" showInputMessage="1" showErrorMessage="1" sqref="G15:G302" xr:uid="{678ED402-3E1D-4840-A79B-932E60784136}">
      <formula1>"Breads &amp; Cereals,Dairy and Alternatives,Fruit,Grains,Meat/Fish,Nuts,Ready-to-eat,Savoury Snacks,Sweet Snacks,Mixed Meals - Cold,Mixed Meals - Hot,Mixed Drinks,Coffee,Juice,Flavoured Milk,Sweetened Drinks,Water-flavoured,Water-unflavoured,Tea"</formula1>
    </dataValidation>
    <dataValidation type="list" allowBlank="1" showInputMessage="1" showErrorMessage="1" error="Please select option from the drop down list." promptTitle="Select from drop down list" prompt=" " sqref="H15:H302" xr:uid="{2E2C7F55-906D-4D18-AD2C-454C33B63FD4}">
      <formula1>"Breads &amp; Cereals,Dairy and Alternatives,Fruit,Grains,Meat/Fish,Nuts,Ready-to-eat,Savoury Snacks,Sweet Snacks,Mixed Meals - Cold,Mixed Meals - Hot,Mixed Drinks,Coffee,Juice,Flavoured Milk,Sweetened Drinks,Water-flavoured,Water-unflavoured,Tea"</formula1>
    </dataValidation>
  </dataValidations>
  <pageMargins left="0.23622047244094491" right="0.23622047244094491" top="0.74803149606299213" bottom="0.74803149606299213" header="0.31496062992125984" footer="0.31496062992125984"/>
  <pageSetup paperSize="9" scale="62" firstPageNumber="8" fitToHeight="0" orientation="landscape" useFirstPageNumber="1" r:id="rId1"/>
  <headerFooter scaleWithDoc="0">
    <oddFooter>&amp;R&amp;P</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66937-4A9A-4172-A6FC-0B917A355130}">
  <sheetPr codeName="Sheet1">
    <tabColor theme="7"/>
    <pageSetUpPr fitToPage="1"/>
  </sheetPr>
  <dimension ref="B2:J19"/>
  <sheetViews>
    <sheetView showGridLines="0" showRowColHeaders="0" showRuler="0" zoomScaleNormal="100" zoomScaleSheetLayoutView="100" workbookViewId="0">
      <selection activeCell="B17" sqref="B17:C17"/>
    </sheetView>
  </sheetViews>
  <sheetFormatPr defaultColWidth="9.140625" defaultRowHeight="12.75" x14ac:dyDescent="0.2"/>
  <cols>
    <col min="1" max="1" width="3.42578125" style="1" customWidth="1"/>
    <col min="2" max="2" width="80" style="1" customWidth="1"/>
    <col min="3" max="3" width="37.42578125" style="1" customWidth="1"/>
    <col min="4" max="4" width="25.140625" style="1" customWidth="1"/>
    <col min="5" max="10" width="9.140625" style="1" customWidth="1"/>
    <col min="11" max="16384" width="9.140625" style="1"/>
  </cols>
  <sheetData>
    <row r="2" spans="2:10" s="5" customFormat="1" ht="18.75" thickBot="1" x14ac:dyDescent="0.3">
      <c r="B2" s="61" t="s">
        <v>19</v>
      </c>
      <c r="C2" s="74"/>
      <c r="D2" s="75"/>
      <c r="E2" s="58"/>
      <c r="F2" s="58"/>
      <c r="G2" s="62"/>
      <c r="H2" s="62"/>
      <c r="I2" s="62"/>
      <c r="J2" s="62"/>
    </row>
    <row r="3" spans="2:10" s="5" customFormat="1" ht="15.95" customHeight="1" thickBot="1" x14ac:dyDescent="0.3">
      <c r="B3" s="373" t="s">
        <v>50</v>
      </c>
      <c r="C3" s="374"/>
      <c r="D3" s="375"/>
      <c r="E3" s="63"/>
      <c r="F3" s="63"/>
      <c r="G3" s="63"/>
      <c r="H3" s="63"/>
      <c r="I3" s="63"/>
      <c r="J3" s="63"/>
    </row>
    <row r="4" spans="2:10" s="58" customFormat="1" ht="15.95" customHeight="1" x14ac:dyDescent="0.25">
      <c r="B4" s="76"/>
      <c r="C4" s="76"/>
      <c r="D4" s="77"/>
      <c r="E4" s="7"/>
      <c r="F4" s="7"/>
      <c r="G4" s="7"/>
      <c r="H4" s="62"/>
      <c r="I4" s="62"/>
      <c r="J4" s="62"/>
    </row>
    <row r="5" spans="2:10" s="64" customFormat="1" ht="108.75" customHeight="1" x14ac:dyDescent="0.25">
      <c r="B5" s="372" t="s">
        <v>85</v>
      </c>
      <c r="C5" s="372"/>
      <c r="D5" s="372"/>
      <c r="G5" s="65"/>
      <c r="H5" s="65"/>
      <c r="I5" s="65"/>
      <c r="J5" s="65"/>
    </row>
    <row r="6" spans="2:10" s="64" customFormat="1" x14ac:dyDescent="0.25">
      <c r="B6" s="78"/>
      <c r="C6" s="78"/>
      <c r="D6" s="78"/>
      <c r="G6" s="65"/>
      <c r="H6" s="65"/>
      <c r="I6" s="65"/>
      <c r="J6" s="65"/>
    </row>
    <row r="7" spans="2:10" s="21" customFormat="1" ht="15" customHeight="1" x14ac:dyDescent="0.2">
      <c r="B7" s="376" t="s">
        <v>69</v>
      </c>
      <c r="C7" s="376"/>
      <c r="D7" s="351"/>
      <c r="G7" s="2"/>
      <c r="H7" s="2"/>
      <c r="I7" s="2"/>
      <c r="J7" s="2"/>
    </row>
    <row r="8" spans="2:10" ht="27.75" customHeight="1" x14ac:dyDescent="0.2">
      <c r="B8" s="377" t="s">
        <v>67</v>
      </c>
      <c r="C8" s="377"/>
      <c r="D8" s="352" t="s">
        <v>18</v>
      </c>
    </row>
    <row r="9" spans="2:10" s="24" customFormat="1" ht="27.75" customHeight="1" x14ac:dyDescent="0.2">
      <c r="B9" s="380" t="s">
        <v>64</v>
      </c>
      <c r="C9" s="380"/>
      <c r="D9" s="353" t="s">
        <v>44</v>
      </c>
    </row>
    <row r="10" spans="2:10" s="24" customFormat="1" ht="27.75" customHeight="1" x14ac:dyDescent="0.2">
      <c r="B10" s="380" t="s">
        <v>80</v>
      </c>
      <c r="C10" s="380"/>
      <c r="D10" s="353" t="s">
        <v>44</v>
      </c>
    </row>
    <row r="11" spans="2:10" s="24" customFormat="1" ht="27.75" customHeight="1" x14ac:dyDescent="0.2">
      <c r="B11" s="380" t="s">
        <v>65</v>
      </c>
      <c r="C11" s="380"/>
      <c r="D11" s="353" t="s">
        <v>44</v>
      </c>
    </row>
    <row r="12" spans="2:10" s="24" customFormat="1" ht="27.75" customHeight="1" x14ac:dyDescent="0.2">
      <c r="B12" s="380" t="s">
        <v>66</v>
      </c>
      <c r="C12" s="380"/>
      <c r="D12" s="353" t="s">
        <v>44</v>
      </c>
    </row>
    <row r="13" spans="2:10" s="24" customFormat="1" ht="27.75" customHeight="1" x14ac:dyDescent="0.2">
      <c r="B13" s="382" t="s">
        <v>75</v>
      </c>
      <c r="C13" s="382"/>
      <c r="D13" s="354" t="str">
        <f>IF((AND(D9="No",D10="No",D11="No",D12="No")),"Yes","No")</f>
        <v>Yes</v>
      </c>
    </row>
    <row r="14" spans="2:10" s="24" customFormat="1" x14ac:dyDescent="0.2">
      <c r="B14" s="80"/>
      <c r="C14" s="80"/>
      <c r="D14" s="81"/>
    </row>
    <row r="15" spans="2:10" s="24" customFormat="1" ht="15" customHeight="1" x14ac:dyDescent="0.2">
      <c r="B15" s="383" t="s">
        <v>70</v>
      </c>
      <c r="C15" s="383"/>
      <c r="D15" s="355"/>
    </row>
    <row r="16" spans="2:10" ht="30.75" customHeight="1" x14ac:dyDescent="0.2">
      <c r="B16" s="381" t="s">
        <v>63</v>
      </c>
      <c r="C16" s="381"/>
      <c r="D16" s="356" t="s">
        <v>44</v>
      </c>
    </row>
    <row r="17" spans="2:4" ht="27.75" customHeight="1" x14ac:dyDescent="0.2">
      <c r="B17" s="382" t="s">
        <v>144</v>
      </c>
      <c r="C17" s="382"/>
      <c r="D17" s="354" t="str">
        <f>IF((AND(D16="No")),"Yes","No")</f>
        <v>Yes</v>
      </c>
    </row>
    <row r="18" spans="2:4" ht="13.5" thickBot="1" x14ac:dyDescent="0.25"/>
    <row r="19" spans="2:4" ht="31.5" customHeight="1" thickBot="1" x14ac:dyDescent="0.25">
      <c r="B19" s="378" t="s">
        <v>129</v>
      </c>
      <c r="C19" s="379"/>
      <c r="D19" s="141" t="str">
        <f>IF((AND(D13="Yes",D17="Yes")),"Yes","No")</f>
        <v>Yes</v>
      </c>
    </row>
  </sheetData>
  <sheetProtection formatCells="0" formatColumns="0" formatRows="0"/>
  <mergeCells count="13">
    <mergeCell ref="B5:D5"/>
    <mergeCell ref="B3:D3"/>
    <mergeCell ref="B7:C7"/>
    <mergeCell ref="B8:C8"/>
    <mergeCell ref="B19:C19"/>
    <mergeCell ref="B9:C9"/>
    <mergeCell ref="B10:C10"/>
    <mergeCell ref="B11:C11"/>
    <mergeCell ref="B12:C12"/>
    <mergeCell ref="B16:C16"/>
    <mergeCell ref="B13:C13"/>
    <mergeCell ref="B17:C17"/>
    <mergeCell ref="B15:C15"/>
  </mergeCells>
  <dataValidations count="1">
    <dataValidation type="list" allowBlank="1" showInputMessage="1" showErrorMessage="1" sqref="D9:D14 D16" xr:uid="{15D691FC-3E54-4484-B0D2-6143E120F03E}">
      <formula1>"Yes, No"</formula1>
    </dataValidation>
  </dataValidations>
  <pageMargins left="0.23622047244094491" right="0.23622047244094491" top="0.74803149606299213" bottom="0.74803149606299213" header="0.31496062992125984" footer="0.31496062992125984"/>
  <pageSetup paperSize="9" firstPageNumber="20" fitToHeight="0" orientation="landscape" useFirstPageNumber="1" r:id="rId1"/>
  <headerFooter scaleWithDoc="0">
    <oddFooter>&amp;R&amp;P</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4B5E-6A75-4982-A274-449E9D214CBC}">
  <sheetPr codeName="Sheet12">
    <tabColor theme="3"/>
    <pageSetUpPr fitToPage="1"/>
  </sheetPr>
  <dimension ref="B2:AS24"/>
  <sheetViews>
    <sheetView showGridLines="0" showRowColHeaders="0" showRuler="0" showWhiteSpace="0" zoomScaleNormal="100" zoomScaleSheetLayoutView="96" workbookViewId="0">
      <selection activeCell="C14" sqref="C14"/>
    </sheetView>
  </sheetViews>
  <sheetFormatPr defaultColWidth="9.140625" defaultRowHeight="15.75" x14ac:dyDescent="0.25"/>
  <cols>
    <col min="1" max="1" width="3.42578125" style="1" customWidth="1"/>
    <col min="2" max="2" width="118.42578125" style="5" customWidth="1"/>
    <col min="3" max="3" width="23.42578125" style="6" customWidth="1"/>
    <col min="4" max="9" width="9.140625" style="1"/>
    <col min="10" max="45" width="9.140625" style="3"/>
    <col min="46" max="16384" width="9.140625" style="1"/>
  </cols>
  <sheetData>
    <row r="2" spans="2:45" s="21" customFormat="1" ht="20.25" thickBot="1" x14ac:dyDescent="0.35">
      <c r="B2" s="128" t="s">
        <v>16</v>
      </c>
      <c r="C2" s="129"/>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row>
    <row r="3" spans="2:45" ht="15.95" customHeight="1" thickBot="1" x14ac:dyDescent="0.25">
      <c r="B3" s="385" t="s">
        <v>50</v>
      </c>
      <c r="C3" s="386"/>
      <c r="D3" s="63"/>
      <c r="E3" s="63"/>
      <c r="F3" s="63"/>
      <c r="G3" s="63"/>
      <c r="H3" s="63"/>
      <c r="I3" s="2"/>
    </row>
    <row r="4" spans="2:45" s="21" customFormat="1" ht="15.95" customHeight="1" x14ac:dyDescent="0.25">
      <c r="B4" s="130"/>
      <c r="C4" s="131"/>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row>
    <row r="5" spans="2:45" ht="65.25" customHeight="1" x14ac:dyDescent="0.2">
      <c r="B5" s="384" t="s">
        <v>128</v>
      </c>
      <c r="C5" s="384"/>
      <c r="D5" s="112"/>
      <c r="E5" s="112"/>
      <c r="F5" s="112"/>
      <c r="G5" s="112"/>
      <c r="H5" s="112"/>
      <c r="I5" s="21"/>
    </row>
    <row r="6" spans="2:45" ht="15.75" customHeight="1" x14ac:dyDescent="0.25">
      <c r="B6" s="132"/>
      <c r="C6" s="133"/>
      <c r="D6" s="113"/>
      <c r="E6" s="113"/>
      <c r="F6" s="113"/>
      <c r="G6" s="113"/>
      <c r="H6" s="113"/>
      <c r="I6" s="113"/>
    </row>
    <row r="7" spans="2:45" ht="19.5" customHeight="1" x14ac:dyDescent="0.2">
      <c r="B7" s="342" t="s">
        <v>135</v>
      </c>
      <c r="C7" s="343"/>
      <c r="D7" s="10"/>
      <c r="E7" s="10"/>
      <c r="F7" s="10"/>
      <c r="G7" s="10"/>
      <c r="H7" s="10"/>
      <c r="I7" s="10"/>
    </row>
    <row r="8" spans="2:45" s="17" customFormat="1" ht="19.5" customHeight="1" x14ac:dyDescent="0.25">
      <c r="B8" s="339" t="s">
        <v>72</v>
      </c>
      <c r="C8" s="347" t="str">
        <f>IF((AND('Tab 1 - Counting food and drink'!H5&gt;=49%)),"Yes","No")</f>
        <v>No</v>
      </c>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row>
    <row r="9" spans="2:45" s="40" customFormat="1" ht="19.5" customHeight="1" x14ac:dyDescent="0.25">
      <c r="B9" s="340" t="s">
        <v>131</v>
      </c>
      <c r="C9" s="348" t="str">
        <f>IF((AND('Tab 1 - Counting food and drink'!H7&lt;=26%)),"Yes","No")</f>
        <v>Yes</v>
      </c>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row>
    <row r="10" spans="2:45" s="22" customFormat="1" ht="19.5" customHeight="1" x14ac:dyDescent="0.25">
      <c r="B10" s="341" t="s">
        <v>74</v>
      </c>
      <c r="C10" s="349" t="str">
        <f>IF((AND('Tab 1 - Counting food and drink'!H8=0%)),"Yes","No")</f>
        <v>Yes</v>
      </c>
    </row>
    <row r="11" spans="2:45" s="22" customFormat="1" ht="19.5" customHeight="1" x14ac:dyDescent="0.25">
      <c r="B11" s="341" t="s">
        <v>130</v>
      </c>
      <c r="C11" s="350" t="str">
        <f>IF((AND('Tab 1 - Counting food and drink'!H9&lt;=21%)),"Yes","No")</f>
        <v>Yes</v>
      </c>
    </row>
    <row r="12" spans="2:45" s="42" customFormat="1" x14ac:dyDescent="0.25">
      <c r="B12" s="134"/>
      <c r="C12" s="142"/>
    </row>
    <row r="13" spans="2:45" s="17" customFormat="1" ht="19.5" customHeight="1" x14ac:dyDescent="0.25">
      <c r="B13" s="344" t="s">
        <v>136</v>
      </c>
      <c r="C13" s="345"/>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row>
    <row r="14" spans="2:45" s="17" customFormat="1" ht="19.5" customHeight="1" x14ac:dyDescent="0.25">
      <c r="B14" s="339" t="s">
        <v>140</v>
      </c>
      <c r="C14" s="347" t="str">
        <f>IF(OR(AND('Tab 1 - Counting food and drink'!J5&gt;=49%)), "Yes","No")</f>
        <v>No</v>
      </c>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row>
    <row r="15" spans="2:45" s="40" customFormat="1" ht="19.5" customHeight="1" x14ac:dyDescent="0.25">
      <c r="B15" s="340" t="s">
        <v>133</v>
      </c>
      <c r="C15" s="348" t="str">
        <f>IF((AND('Tab 1 - Counting food and drink'!J7&lt;=26%)),"Yes","No")</f>
        <v>Yes</v>
      </c>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row>
    <row r="16" spans="2:45" s="22" customFormat="1" ht="19.5" customHeight="1" x14ac:dyDescent="0.25">
      <c r="B16" s="341" t="s">
        <v>73</v>
      </c>
      <c r="C16" s="350" t="str">
        <f>IF((AND('Tab 1 - Counting food and drink'!J8=0%)),"Yes","No")</f>
        <v>Yes</v>
      </c>
    </row>
    <row r="17" spans="2:45" s="42" customFormat="1" ht="19.5" customHeight="1" x14ac:dyDescent="0.25">
      <c r="B17" s="341" t="s">
        <v>132</v>
      </c>
      <c r="C17" s="349" t="str">
        <f>IF((AND('Tab 1 - Counting food and drink'!J9&lt;=21%)),"Yes","No")</f>
        <v>Yes</v>
      </c>
    </row>
    <row r="18" spans="2:45" s="42" customFormat="1" x14ac:dyDescent="0.25">
      <c r="B18" s="135"/>
      <c r="C18" s="142"/>
    </row>
    <row r="19" spans="2:45" s="19" customFormat="1" ht="19.5" customHeight="1" x14ac:dyDescent="0.25">
      <c r="B19" s="344" t="s">
        <v>68</v>
      </c>
      <c r="C19" s="346" t="str">
        <f>IF('Tab 2 - Placement and promotion'!D13="Yes","Yes","No")</f>
        <v>Yes</v>
      </c>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row>
    <row r="20" spans="2:45" s="19" customFormat="1" ht="19.5" customHeight="1" x14ac:dyDescent="0.25">
      <c r="B20" s="136"/>
      <c r="C20" s="143"/>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row>
    <row r="21" spans="2:45" s="19" customFormat="1" ht="19.5" customHeight="1" x14ac:dyDescent="0.25">
      <c r="B21" s="344" t="s">
        <v>71</v>
      </c>
      <c r="C21" s="346" t="str">
        <f>IF('Tab 2 - Placement and promotion'!D17="Yes","Yes","No")</f>
        <v>Yes</v>
      </c>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row>
    <row r="22" spans="2:45" s="23" customFormat="1" ht="15" customHeight="1" thickBot="1" x14ac:dyDescent="0.3">
      <c r="B22" s="137"/>
      <c r="C22" s="144"/>
    </row>
    <row r="23" spans="2:45" s="19" customFormat="1" ht="30" customHeight="1" thickBot="1" x14ac:dyDescent="0.3">
      <c r="B23" s="146" t="s">
        <v>21</v>
      </c>
      <c r="C23" s="145" t="str">
        <f>IF((AND(C8="Yes",C9="Yes",C10="Yes",C11="Yes",C14="Yes",C15="Yes",C16="Yes",C17="Yes",C19="Yes",C21="Yes")),"Yes","No")</f>
        <v>No</v>
      </c>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row>
    <row r="24" spans="2:45" ht="12.75" x14ac:dyDescent="0.2">
      <c r="B24" s="1"/>
      <c r="C24" s="1"/>
    </row>
  </sheetData>
  <mergeCells count="2">
    <mergeCell ref="B5:C5"/>
    <mergeCell ref="B3:C3"/>
  </mergeCells>
  <pageMargins left="0.23622047244094491" right="0.23622047244094491" top="0.74803149606299213" bottom="0.74803149606299213" header="0.31496062992125984" footer="0.31496062992125984"/>
  <pageSetup paperSize="9" firstPageNumber="21" fitToHeight="0" orientation="landscape" useFirstPageNumber="1" r:id="rId1"/>
  <headerFooter scaleWithDoc="0">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Cover</vt:lpstr>
      <vt:lpstr>Introduction</vt:lpstr>
      <vt:lpstr>How To Use</vt:lpstr>
      <vt:lpstr>Example Counting Worksheet</vt:lpstr>
      <vt:lpstr>Tab 1 - Counting food and drink</vt:lpstr>
      <vt:lpstr>Tab 2 - Placement and promotion</vt:lpstr>
      <vt:lpstr>Tab 3 - Policy compliance </vt:lpstr>
      <vt:lpstr>Cover!Print_Area</vt:lpstr>
      <vt:lpstr>'Example Counting Worksheet'!Print_Area</vt:lpstr>
      <vt:lpstr>'How To Use'!Print_Area</vt:lpstr>
      <vt:lpstr>'Tab 1 - Counting food and drink'!Print_Area</vt:lpstr>
      <vt:lpstr>'Tab 2 - Placement and promotion'!Print_Area</vt:lpstr>
      <vt:lpstr>'Tab 3 - Policy compliance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2020-09-10T08:57:30Z</dcterms:created>
  <dcterms:modified xsi:type="dcterms:W3CDTF">2023-05-30T03:21:24Z</dcterms:modified>
</cp:coreProperties>
</file>